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0" windowWidth="11952" windowHeight="2268" tabRatio="729" firstSheet="5" activeTab="11"/>
  </bookViews>
  <sheets>
    <sheet name="UFfUEsB" sheetId="1" state="hidden" r:id="rId1"/>
    <sheet name="预算封面" sheetId="2" r:id="rId2"/>
    <sheet name="2019年财政收入" sheetId="3" r:id="rId3"/>
    <sheet name="2019年财政支出 (功能)" sheetId="4" r:id="rId4"/>
    <sheet name="2020年财政收入" sheetId="5" r:id="rId5"/>
    <sheet name="2020年财政支出（功能）" sheetId="6" r:id="rId6"/>
    <sheet name="2020年财政支出（经济）" sheetId="7" r:id="rId7"/>
    <sheet name="2019年基金收入" sheetId="8" r:id="rId8"/>
    <sheet name="2019年基金支出 " sheetId="9" r:id="rId9"/>
    <sheet name="2020年基金收入" sheetId="10" r:id="rId10"/>
    <sheet name="2020年基金支出" sheetId="11" r:id="rId11"/>
    <sheet name="2020年三公支出" sheetId="12" r:id="rId12"/>
  </sheets>
  <definedNames>
    <definedName name="_xlnm.Print_Titles" localSheetId="3">'2019年财政支出 (功能)'!$5:$6</definedName>
    <definedName name="_xlnm.Print_Titles" localSheetId="5">'2020年财政支出（功能）'!$5:$6</definedName>
  </definedNames>
  <calcPr fullCalcOnLoad="1"/>
</workbook>
</file>

<file path=xl/sharedStrings.xml><?xml version="1.0" encoding="utf-8"?>
<sst xmlns="http://schemas.openxmlformats.org/spreadsheetml/2006/main" count="463" uniqueCount="285">
  <si>
    <t>（一）税收收入</t>
  </si>
  <si>
    <t>（二）非税收入</t>
  </si>
  <si>
    <t>（一）一般转移支付</t>
  </si>
  <si>
    <t>（一）土地增值税补助</t>
  </si>
  <si>
    <t>（二）专项转移支付</t>
  </si>
  <si>
    <t>（二）转移支付上解5%</t>
  </si>
  <si>
    <t>二、返还性收入及专项补助</t>
  </si>
  <si>
    <t>三、转移性收入</t>
  </si>
  <si>
    <t>1、因公出国（境）费用</t>
  </si>
  <si>
    <t>2、公务接待费</t>
  </si>
  <si>
    <t>3、公务用车购置及运行费</t>
  </si>
  <si>
    <t>其中：购置费</t>
  </si>
  <si>
    <t xml:space="preserve">      运行费</t>
  </si>
  <si>
    <t>二、结转下年支出</t>
  </si>
  <si>
    <t>总计</t>
  </si>
  <si>
    <t>预算数为上年执行数的%</t>
  </si>
  <si>
    <t>预算数为上年执行数的%</t>
  </si>
  <si>
    <t>上年预算数</t>
  </si>
  <si>
    <t>三、当年结余</t>
  </si>
  <si>
    <r>
      <t>1</t>
    </r>
    <r>
      <rPr>
        <sz val="12"/>
        <rFont val="宋体"/>
        <family val="0"/>
      </rPr>
      <t>、行政事业性收费收入</t>
    </r>
  </si>
  <si>
    <r>
      <t>2</t>
    </r>
    <r>
      <rPr>
        <sz val="12"/>
        <rFont val="宋体"/>
        <family val="0"/>
      </rPr>
      <t>、其他收入</t>
    </r>
  </si>
  <si>
    <t>二、调出资金</t>
  </si>
  <si>
    <t>上年执行数</t>
  </si>
  <si>
    <t>三、动用历年结余</t>
  </si>
  <si>
    <t>一、区对镇政府性基金补助收入</t>
  </si>
  <si>
    <t xml:space="preserve">       其中：国有土地使用权出让收入</t>
  </si>
  <si>
    <t>增减%</t>
  </si>
  <si>
    <t>预算数</t>
  </si>
  <si>
    <t>执行数</t>
  </si>
  <si>
    <t>表二</t>
  </si>
  <si>
    <t>表一</t>
  </si>
  <si>
    <t>单位：万元</t>
  </si>
  <si>
    <t>项目</t>
  </si>
  <si>
    <r>
      <t>1</t>
    </r>
    <r>
      <rPr>
        <sz val="12"/>
        <rFont val="宋体"/>
        <family val="0"/>
      </rPr>
      <t>、增值税</t>
    </r>
  </si>
  <si>
    <t>上年执行数</t>
  </si>
  <si>
    <t>预算数</t>
  </si>
  <si>
    <t>单位：万元</t>
  </si>
  <si>
    <t>项目</t>
  </si>
  <si>
    <t>四、调入资金</t>
  </si>
  <si>
    <t>五、结账支出</t>
  </si>
  <si>
    <t>六、上解支出</t>
  </si>
  <si>
    <t>实际可用财力</t>
  </si>
  <si>
    <t>（二）其他补助</t>
  </si>
  <si>
    <t>（一）体制上解</t>
  </si>
  <si>
    <t>总计</t>
  </si>
  <si>
    <t>年初预算数</t>
  </si>
  <si>
    <t>调整后预算数</t>
  </si>
  <si>
    <t>执行数为调整后预算数的％</t>
  </si>
  <si>
    <t>一、政府性基金支出</t>
  </si>
  <si>
    <t>项目</t>
  </si>
  <si>
    <t>二、调入资金</t>
  </si>
  <si>
    <t>单位：万元</t>
  </si>
  <si>
    <t>一、镇级地方一般公共预算</t>
  </si>
  <si>
    <t>经济分类</t>
  </si>
  <si>
    <t>城乡社区支出</t>
  </si>
  <si>
    <t xml:space="preserve">    国有土地使用权出让收入安排的支出</t>
  </si>
  <si>
    <t>单位：万元</t>
  </si>
  <si>
    <t>项目</t>
  </si>
  <si>
    <t>年初预算数</t>
  </si>
  <si>
    <t>调整后预算数</t>
  </si>
  <si>
    <t>执行数</t>
  </si>
  <si>
    <t>执行数为调整后预算数的％</t>
  </si>
  <si>
    <t>一、政府性基金支出</t>
  </si>
  <si>
    <t>城乡社区支出</t>
  </si>
  <si>
    <t xml:space="preserve">  国有土地使用权出让收入安排的支出</t>
  </si>
  <si>
    <t>二、结转下年支出</t>
  </si>
  <si>
    <t>总计</t>
  </si>
  <si>
    <t>表十</t>
  </si>
  <si>
    <r>
      <t>2</t>
    </r>
    <r>
      <rPr>
        <sz val="12"/>
        <rFont val="宋体"/>
        <family val="0"/>
      </rPr>
      <t>、企业所得税</t>
    </r>
  </si>
  <si>
    <r>
      <t>3</t>
    </r>
    <r>
      <rPr>
        <sz val="12"/>
        <rFont val="宋体"/>
        <family val="0"/>
      </rPr>
      <t>、个人所得税</t>
    </r>
  </si>
  <si>
    <r>
      <t>4</t>
    </r>
    <r>
      <rPr>
        <sz val="12"/>
        <rFont val="宋体"/>
        <family val="0"/>
      </rPr>
      <t>、城市维护建设税</t>
    </r>
  </si>
  <si>
    <r>
      <t>5</t>
    </r>
    <r>
      <rPr>
        <sz val="12"/>
        <rFont val="宋体"/>
        <family val="0"/>
      </rPr>
      <t>、房产税</t>
    </r>
  </si>
  <si>
    <r>
      <t>6</t>
    </r>
    <r>
      <rPr>
        <sz val="12"/>
        <rFont val="宋体"/>
        <family val="0"/>
      </rPr>
      <t>、印花税</t>
    </r>
  </si>
  <si>
    <t>一、一般公共预算支出</t>
  </si>
  <si>
    <t>机关商品和服务支出</t>
  </si>
  <si>
    <t xml:space="preserve">    社会保障缴费</t>
  </si>
  <si>
    <t xml:space="preserve">    工资津贴</t>
  </si>
  <si>
    <t xml:space="preserve">    日常办公费</t>
  </si>
  <si>
    <t>对个人家庭补助</t>
  </si>
  <si>
    <t>对事业单位补助</t>
  </si>
  <si>
    <t>机关工资福利支出</t>
  </si>
  <si>
    <t xml:space="preserve">    工资福利支出</t>
  </si>
  <si>
    <t>7、城镇土地使用税</t>
  </si>
  <si>
    <t xml:space="preserve">    会议费</t>
  </si>
  <si>
    <t xml:space="preserve">    培训费</t>
  </si>
  <si>
    <t xml:space="preserve">    公务招待费</t>
  </si>
  <si>
    <t xml:space="preserve">    公务用车运行维护费</t>
  </si>
  <si>
    <t xml:space="preserve">    维修（护）费</t>
  </si>
  <si>
    <t xml:space="preserve">    其他商品和服务支出</t>
  </si>
  <si>
    <t xml:space="preserve">    商品服务支出</t>
  </si>
  <si>
    <t xml:space="preserve">    社会福利和救助</t>
  </si>
  <si>
    <t xml:space="preserve">    助学金</t>
  </si>
  <si>
    <t xml:space="preserve">    离退休费</t>
  </si>
  <si>
    <t xml:space="preserve">    其他对个人和家庭的补助支出</t>
  </si>
  <si>
    <t xml:space="preserve">    其他商业服务业等支出</t>
  </si>
  <si>
    <t>二、调出资金</t>
  </si>
  <si>
    <t>三、当年结余</t>
  </si>
  <si>
    <t>总计</t>
  </si>
  <si>
    <t>一般公共服务支出</t>
  </si>
  <si>
    <t>人大事务</t>
  </si>
  <si>
    <t xml:space="preserve">    一般行政管理事务</t>
  </si>
  <si>
    <t>政府办公厅（室）及相关机构事务</t>
  </si>
  <si>
    <t xml:space="preserve">    行政运行</t>
  </si>
  <si>
    <t xml:space="preserve">    信访事务</t>
  </si>
  <si>
    <t>统计信息事务</t>
  </si>
  <si>
    <t xml:space="preserve">    其他统计信息事务支出</t>
  </si>
  <si>
    <t>财政事务</t>
  </si>
  <si>
    <t xml:space="preserve">    事业运行</t>
  </si>
  <si>
    <t>纪检监察事务</t>
  </si>
  <si>
    <t>群众团体事务</t>
  </si>
  <si>
    <t>党委办公厅（室）及相关机构事务</t>
  </si>
  <si>
    <t>组织事务</t>
  </si>
  <si>
    <t>宣传事务</t>
  </si>
  <si>
    <t>统战事务</t>
  </si>
  <si>
    <t>其他一般公共服务支出</t>
  </si>
  <si>
    <t xml:space="preserve">    其他一般公共服务支出</t>
  </si>
  <si>
    <t>公共安全支出</t>
  </si>
  <si>
    <t>司法</t>
  </si>
  <si>
    <t>教育支出</t>
  </si>
  <si>
    <t>教育管理事务</t>
  </si>
  <si>
    <t>普通教育</t>
  </si>
  <si>
    <t xml:space="preserve">    学前教育</t>
  </si>
  <si>
    <t xml:space="preserve">    小学教育</t>
  </si>
  <si>
    <t xml:space="preserve">    初中教育</t>
  </si>
  <si>
    <t xml:space="preserve">    其他普通教育支出</t>
  </si>
  <si>
    <t>科学技术支出</t>
  </si>
  <si>
    <t>技术研究与开发</t>
  </si>
  <si>
    <t xml:space="preserve">    科技成果转化与扩散</t>
  </si>
  <si>
    <t>科学技术普及</t>
  </si>
  <si>
    <t xml:space="preserve">    其他科学技术普及支出</t>
  </si>
  <si>
    <t>文化旅游体育与传媒支出</t>
  </si>
  <si>
    <t>文化和旅游</t>
  </si>
  <si>
    <t xml:space="preserve">    群众文化</t>
  </si>
  <si>
    <t>体育</t>
  </si>
  <si>
    <t xml:space="preserve">    群众体育</t>
  </si>
  <si>
    <t>社会保障和就业支出</t>
  </si>
  <si>
    <t>人力资源和社会保障管理事务</t>
  </si>
  <si>
    <t xml:space="preserve">    其他人力资源和社会保障管理事务支出</t>
  </si>
  <si>
    <t>民政管理事务</t>
  </si>
  <si>
    <t>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</si>
  <si>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</si>
  <si>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</si>
  <si>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</si>
  <si>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</si>
  <si>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企业改革补助</t>
  </si>
  <si>
    <t xml:space="preserve">    企业关闭破产补助</t>
  </si>
  <si>
    <t>就业补助</t>
  </si>
  <si>
    <t xml:space="preserve">    公益性岗位补贴</t>
  </si>
  <si>
    <t>抚恤</t>
  </si>
  <si>
    <t xml:space="preserve">    义务兵优待</t>
  </si>
  <si>
    <t xml:space="preserve">    其他优抚支出</t>
  </si>
  <si>
    <t>退役安置</t>
  </si>
  <si>
    <t xml:space="preserve">    退役士兵安置</t>
  </si>
  <si>
    <t xml:space="preserve">    其他退役安置支出</t>
  </si>
  <si>
    <t>社会福利</t>
  </si>
  <si>
    <t xml:space="preserve">    老年福利</t>
  </si>
  <si>
    <t>红十字事业</t>
  </si>
  <si>
    <t xml:space="preserve">    其他红十字事业支出</t>
  </si>
  <si>
    <t>临时救助</t>
  </si>
  <si>
    <t xml:space="preserve">    临时救助支出</t>
  </si>
  <si>
    <t>其他生活救助</t>
  </si>
  <si>
    <t xml:space="preserve">    其他城市生活救助</t>
  </si>
  <si>
    <t>其他社会保障和就业支出</t>
  </si>
  <si>
    <t xml:space="preserve">    其他社会保障和就业支出</t>
  </si>
  <si>
    <t>卫生健康支出</t>
  </si>
  <si>
    <t>卫生健康管理事务</t>
  </si>
  <si>
    <t xml:space="preserve">    其他卫生健康管理事务支出</t>
  </si>
  <si>
    <t>基层医疗卫生机构</t>
  </si>
  <si>
    <t xml:space="preserve">    乡镇卫生院</t>
  </si>
  <si>
    <t>计划生育事务</t>
  </si>
  <si>
    <t xml:space="preserve">    其他计划生育事务支出</t>
  </si>
  <si>
    <t>行政事业单位医疗</t>
  </si>
  <si>
    <t xml:space="preserve">    行政单位医疗</t>
  </si>
  <si>
    <t xml:space="preserve">    事业单位医疗</t>
  </si>
  <si>
    <t>节能环保支出</t>
  </si>
  <si>
    <t>环境保护管理事务</t>
  </si>
  <si>
    <t xml:space="preserve">    其他环境保护管理事务支出</t>
  </si>
  <si>
    <t>城乡社区支出</t>
  </si>
  <si>
    <t>城乡社区管理事务</t>
  </si>
  <si>
    <t xml:space="preserve">    城管执法</t>
  </si>
  <si>
    <t xml:space="preserve">    其他城乡社区管理事务支出</t>
  </si>
  <si>
    <t>城乡社区公共设施</t>
  </si>
  <si>
    <t xml:space="preserve">    其他城乡社区公共设施支出</t>
  </si>
  <si>
    <t>城乡社区环境卫生</t>
  </si>
  <si>
    <t xml:space="preserve">    城乡社区环境卫生</t>
  </si>
  <si>
    <t>其他城乡社区支出</t>
  </si>
  <si>
    <t xml:space="preserve">    其他城乡社区支出</t>
  </si>
  <si>
    <t>农林水支出</t>
  </si>
  <si>
    <t>农业</t>
  </si>
  <si>
    <t xml:space="preserve">    其他农业支出</t>
  </si>
  <si>
    <t>水利</t>
  </si>
  <si>
    <t xml:space="preserve">    其他水利支出</t>
  </si>
  <si>
    <t>交通运输支出</t>
  </si>
  <si>
    <t xml:space="preserve">    公共交通运营补助</t>
  </si>
  <si>
    <t>资源勘探信息等支出</t>
  </si>
  <si>
    <t>制造业</t>
  </si>
  <si>
    <t xml:space="preserve">    其他制造业支出</t>
  </si>
  <si>
    <t>建筑业</t>
  </si>
  <si>
    <t xml:space="preserve">    其他建筑业支出</t>
  </si>
  <si>
    <t>其他资源勘探信息等支出</t>
  </si>
  <si>
    <t xml:space="preserve">    其他资源勘探信息等支出</t>
  </si>
  <si>
    <t>商业服务业等支出</t>
  </si>
  <si>
    <t>其他商业服务业等支出</t>
  </si>
  <si>
    <t>住房保障支出</t>
  </si>
  <si>
    <t>住房改革支出</t>
  </si>
  <si>
    <t xml:space="preserve">    住房公积金</t>
  </si>
  <si>
    <t>城乡社区住宅</t>
  </si>
  <si>
    <t xml:space="preserve">    其他城乡社区住宅支出</t>
  </si>
  <si>
    <t>其他支出</t>
  </si>
  <si>
    <t xml:space="preserve">    其他支出</t>
  </si>
  <si>
    <t xml:space="preserve">    其他民政管理事务支出</t>
  </si>
  <si>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>彩票公益金收入</t>
    </r>
  </si>
  <si>
    <t xml:space="preserve">  用于教育事业的彩票公益金支出</t>
  </si>
  <si>
    <t>档案事务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</si>
  <si>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一般行政管理事务</t>
    </r>
  </si>
  <si>
    <t>财政对社会保险基金的补助</t>
  </si>
  <si>
    <t xml:space="preserve">    财政对城乡居民基本养老保险基金的补助</t>
  </si>
  <si>
    <t xml:space="preserve">    财政对城乡居民基本医疗保险基金的补助</t>
  </si>
  <si>
    <t>财政对基本医疗保险基金的补助</t>
  </si>
  <si>
    <t xml:space="preserve">    购房补贴</t>
  </si>
  <si>
    <t>宝山区大场镇财政所编制</t>
  </si>
  <si>
    <t>上海市宝山区大场镇</t>
  </si>
  <si>
    <t>宝山区大场镇五届人大</t>
  </si>
  <si>
    <t>2019年镇级预算执行情况
2020年镇级预算（草案）</t>
  </si>
  <si>
    <t>一、镇级地方一般公共预算收入</t>
  </si>
  <si>
    <t>（一）税收收入</t>
  </si>
  <si>
    <r>
      <t>1</t>
    </r>
    <r>
      <rPr>
        <sz val="12"/>
        <rFont val="宋体"/>
        <family val="0"/>
      </rPr>
      <t>、增值税</t>
    </r>
  </si>
  <si>
    <r>
      <t>2</t>
    </r>
    <r>
      <rPr>
        <sz val="12"/>
        <rFont val="宋体"/>
        <family val="0"/>
      </rPr>
      <t>、企业所得税</t>
    </r>
  </si>
  <si>
    <r>
      <t>3</t>
    </r>
    <r>
      <rPr>
        <sz val="12"/>
        <rFont val="宋体"/>
        <family val="0"/>
      </rPr>
      <t>、个人所得税</t>
    </r>
  </si>
  <si>
    <r>
      <t>4</t>
    </r>
    <r>
      <rPr>
        <sz val="12"/>
        <rFont val="宋体"/>
        <family val="0"/>
      </rPr>
      <t>、城市维护建设税</t>
    </r>
  </si>
  <si>
    <r>
      <t>5</t>
    </r>
    <r>
      <rPr>
        <sz val="12"/>
        <rFont val="宋体"/>
        <family val="0"/>
      </rPr>
      <t>、房产税</t>
    </r>
  </si>
  <si>
    <r>
      <t>6</t>
    </r>
    <r>
      <rPr>
        <sz val="12"/>
        <rFont val="宋体"/>
        <family val="0"/>
      </rPr>
      <t>、印花税</t>
    </r>
  </si>
  <si>
    <t>7、城镇土地使用税</t>
  </si>
  <si>
    <t>（二）非税收入</t>
  </si>
  <si>
    <r>
      <t>1</t>
    </r>
    <r>
      <rPr>
        <sz val="12"/>
        <rFont val="宋体"/>
        <family val="0"/>
      </rPr>
      <t>、行政事业性收费收入</t>
    </r>
  </si>
  <si>
    <r>
      <t>2</t>
    </r>
    <r>
      <rPr>
        <sz val="12"/>
        <rFont val="宋体"/>
        <family val="0"/>
      </rPr>
      <t>、其他收入</t>
    </r>
  </si>
  <si>
    <t>二、返还性收入及专项补助</t>
  </si>
  <si>
    <t>（一）土地增值税补助</t>
  </si>
  <si>
    <t>（二）其他补助</t>
  </si>
  <si>
    <t>三、转移性收入</t>
  </si>
  <si>
    <t>（一）一般转移支付</t>
  </si>
  <si>
    <t>（二）专项转移支付</t>
  </si>
  <si>
    <t>四、调入资金</t>
  </si>
  <si>
    <t>五、结账支出</t>
  </si>
  <si>
    <t>六、上解支出</t>
  </si>
  <si>
    <t>（一）体制上解</t>
  </si>
  <si>
    <t>（二）转移支付上解5%</t>
  </si>
  <si>
    <t>实际可用财力</t>
  </si>
  <si>
    <t>一、一般公共预算支出</t>
  </si>
  <si>
    <t>档案事务</t>
  </si>
  <si>
    <t xml:space="preserve">    其他民政管理事务支出</t>
  </si>
  <si>
    <t>财政对社会保险基金的补助</t>
  </si>
  <si>
    <t xml:space="preserve">    其他卫生健康管理事务</t>
  </si>
  <si>
    <t xml:space="preserve">    财政对城乡居民基本医疗保险基金的补助</t>
  </si>
  <si>
    <t xml:space="preserve">    购房补贴</t>
  </si>
  <si>
    <t>宝山区大场镇2019年镇级一般公共预算收入执行情况表</t>
  </si>
  <si>
    <r>
      <t>宝山区大场镇20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年“三公”经费支出预算表</t>
    </r>
  </si>
  <si>
    <t>宝山区大场镇2020年镇级政府性基金支出预算表</t>
  </si>
  <si>
    <t>宝山区大场镇2020年镇级政府性基金收入预算表</t>
  </si>
  <si>
    <t>宝山区大场镇2019年镇级政府性基金支出执行情况表</t>
  </si>
  <si>
    <t>宝山区大场镇2019年镇级政府性基金收入执行情况表</t>
  </si>
  <si>
    <r>
      <t>宝山区大场镇20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年镇级一般公共预算基本支出经济分类预算表</t>
    </r>
  </si>
  <si>
    <t xml:space="preserve">  八次会议文件（  ）</t>
  </si>
  <si>
    <r>
      <t>宝山区大场镇20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年镇级一般公共预算收入预算表</t>
    </r>
  </si>
  <si>
    <r>
      <t>宝山区大场镇20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年镇级一般公共预算支出功能分类预算表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</si>
  <si>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住房公积金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</si>
  <si>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专用材料费</t>
    </r>
  </si>
  <si>
    <t>行政事业单位养老支出</t>
  </si>
  <si>
    <t xml:space="preserve">    行政单位离退休</t>
  </si>
  <si>
    <r>
      <t>宝山区大场镇201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年镇级一般公共预算支出执行情况表</t>
    </r>
  </si>
  <si>
    <t>教育费附加安排的支出</t>
  </si>
  <si>
    <t>交通运输支出</t>
  </si>
  <si>
    <t xml:space="preserve">    公共交通运营补助</t>
  </si>
  <si>
    <t xml:space="preserve">    其他教育费附加安排的支出</t>
  </si>
  <si>
    <t xml:space="preserve">    其他教育费附加安排的支出</t>
  </si>
  <si>
    <t>其他交通运输支出</t>
  </si>
  <si>
    <t>其他交通运输支出</t>
  </si>
  <si>
    <t>教育费附加安排的支出</t>
  </si>
  <si>
    <t>表三</t>
  </si>
  <si>
    <t>表四</t>
  </si>
  <si>
    <t>表五</t>
  </si>
  <si>
    <t>表六</t>
  </si>
  <si>
    <t>表七</t>
  </si>
  <si>
    <t>表八</t>
  </si>
  <si>
    <t>表九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</si>
</sst>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00"/>
    <numFmt numFmtId="186" formatCode="0.0000"/>
    <numFmt numFmtId="187" formatCode="0.000"/>
    <numFmt numFmtId="188" formatCode="0.0"/>
    <numFmt numFmtId="189" formatCode="0.0000000000"/>
    <numFmt numFmtId="190" formatCode="0.000000000"/>
    <numFmt numFmtId="191" formatCode="0.00000000"/>
    <numFmt numFmtId="192" formatCode="0.0000000"/>
    <numFmt numFmtId="193" formatCode="0.000000"/>
  </numFmts>
  <fonts count="5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8"/>
      <name val="宋体"/>
      <family val="0"/>
    </font>
    <font>
      <b/>
      <sz val="28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i/>
      <sz val="12"/>
      <name val="宋体"/>
      <family val="0"/>
    </font>
    <font>
      <sz val="16"/>
      <name val="黑体"/>
      <family val="3"/>
    </font>
    <font>
      <b/>
      <sz val="28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43" applyFont="1" applyAlignment="1">
      <alignment horizontal="centerContinuous" vertical="center"/>
      <protection/>
    </xf>
    <xf numFmtId="0" fontId="4" fillId="0" borderId="10" xfId="43" applyFont="1" applyBorder="1">
      <alignment/>
      <protection/>
    </xf>
    <xf numFmtId="0" fontId="4" fillId="0" borderId="10" xfId="43" applyFont="1" applyBorder="1" applyAlignment="1">
      <alignment horizontal="center" vertical="center"/>
      <protection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10" xfId="43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184" fontId="0" fillId="0" borderId="10" xfId="43" applyNumberFormat="1" applyFont="1" applyBorder="1">
      <alignment/>
      <protection/>
    </xf>
    <xf numFmtId="0" fontId="0" fillId="0" borderId="10" xfId="43" applyFont="1" applyBorder="1">
      <alignment/>
      <protection/>
    </xf>
    <xf numFmtId="184" fontId="0" fillId="0" borderId="10" xfId="43" applyNumberFormat="1" applyFont="1" applyFill="1" applyBorder="1">
      <alignment/>
      <protection/>
    </xf>
    <xf numFmtId="184" fontId="11" fillId="0" borderId="10" xfId="43" applyNumberFormat="1" applyFont="1" applyFill="1" applyBorder="1">
      <alignment/>
      <protection/>
    </xf>
    <xf numFmtId="0" fontId="0" fillId="0" borderId="0" xfId="0" applyFont="1" applyAlignment="1">
      <alignment vertical="center" wrapText="1"/>
    </xf>
    <xf numFmtId="184" fontId="0" fillId="0" borderId="10" xfId="43" applyNumberFormat="1" applyFont="1" applyBorder="1">
      <alignment/>
      <protection/>
    </xf>
    <xf numFmtId="0" fontId="0" fillId="0" borderId="10" xfId="43" applyFont="1" applyBorder="1">
      <alignment/>
      <protection/>
    </xf>
    <xf numFmtId="184" fontId="0" fillId="0" borderId="10" xfId="43" applyNumberFormat="1" applyFont="1" applyFill="1" applyBorder="1">
      <alignment/>
      <protection/>
    </xf>
    <xf numFmtId="0" fontId="4" fillId="0" borderId="10" xfId="43" applyFont="1" applyFill="1" applyBorder="1">
      <alignment/>
      <protection/>
    </xf>
    <xf numFmtId="0" fontId="4" fillId="0" borderId="10" xfId="43" applyFont="1" applyBorder="1" applyAlignment="1">
      <alignment horizontal="left" vertical="center" wrapText="1"/>
      <protection/>
    </xf>
    <xf numFmtId="0" fontId="0" fillId="33" borderId="10" xfId="43" applyFont="1" applyFill="1" applyBorder="1">
      <alignment/>
      <protection/>
    </xf>
    <xf numFmtId="49" fontId="11" fillId="0" borderId="0" xfId="34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33" borderId="10" xfId="43" applyFont="1" applyFill="1" applyBorder="1">
      <alignment/>
      <protection/>
    </xf>
    <xf numFmtId="184" fontId="4" fillId="0" borderId="10" xfId="43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43" applyFont="1" applyFill="1" applyAlignment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0" fillId="0" borderId="10" xfId="43" applyFont="1" applyFill="1" applyBorder="1">
      <alignment/>
      <protection/>
    </xf>
    <xf numFmtId="184" fontId="12" fillId="0" borderId="10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/>
    </xf>
    <xf numFmtId="184" fontId="21" fillId="0" borderId="10" xfId="0" applyNumberFormat="1" applyFont="1" applyFill="1" applyBorder="1" applyAlignment="1">
      <alignment/>
    </xf>
    <xf numFmtId="184" fontId="4" fillId="0" borderId="10" xfId="43" applyNumberFormat="1" applyFont="1" applyFill="1" applyBorder="1">
      <alignment/>
      <protection/>
    </xf>
    <xf numFmtId="0" fontId="39" fillId="0" borderId="10" xfId="41" applyFill="1" applyBorder="1" applyAlignment="1">
      <alignment vertical="center"/>
      <protection/>
    </xf>
    <xf numFmtId="0" fontId="39" fillId="0" borderId="10" xfId="41" applyFill="1" applyBorder="1">
      <alignment vertical="center"/>
      <protection/>
    </xf>
    <xf numFmtId="0" fontId="0" fillId="0" borderId="10" xfId="43" applyFont="1" applyBorder="1">
      <alignment/>
      <protection/>
    </xf>
    <xf numFmtId="0" fontId="4" fillId="33" borderId="10" xfId="43" applyFont="1" applyFill="1" applyBorder="1">
      <alignment/>
      <protection/>
    </xf>
    <xf numFmtId="184" fontId="0" fillId="0" borderId="0" xfId="0" applyNumberFormat="1" applyFont="1" applyAlignment="1">
      <alignment vertical="center"/>
    </xf>
    <xf numFmtId="0" fontId="22" fillId="0" borderId="10" xfId="41" applyFont="1" applyFill="1" applyBorder="1">
      <alignment vertical="center"/>
      <protection/>
    </xf>
    <xf numFmtId="0" fontId="10" fillId="0" borderId="10" xfId="43" applyFont="1" applyFill="1" applyBorder="1">
      <alignment/>
      <protection/>
    </xf>
    <xf numFmtId="2" fontId="39" fillId="0" borderId="10" xfId="41" applyNumberFormat="1" applyFill="1" applyBorder="1">
      <alignment vertical="center"/>
      <protection/>
    </xf>
    <xf numFmtId="184" fontId="4" fillId="0" borderId="10" xfId="43" applyNumberFormat="1" applyFont="1" applyFill="1" applyBorder="1">
      <alignment/>
      <protection/>
    </xf>
    <xf numFmtId="184" fontId="10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22" fillId="0" borderId="10" xfId="41" applyFont="1" applyFill="1" applyBorder="1" applyAlignment="1">
      <alignment vertical="center"/>
      <protection/>
    </xf>
    <xf numFmtId="0" fontId="22" fillId="0" borderId="10" xfId="41" applyFont="1" applyFill="1" applyBorder="1">
      <alignment vertical="center"/>
      <protection/>
    </xf>
    <xf numFmtId="0" fontId="5" fillId="0" borderId="10" xfId="41" applyFont="1" applyFill="1" applyBorder="1">
      <alignment vertical="center"/>
      <protection/>
    </xf>
    <xf numFmtId="0" fontId="5" fillId="0" borderId="10" xfId="41" applyFont="1" applyFill="1" applyBorder="1">
      <alignment vertical="center"/>
      <protection/>
    </xf>
    <xf numFmtId="0" fontId="56" fillId="0" borderId="10" xfId="41" applyFont="1" applyFill="1" applyBorder="1">
      <alignment vertical="center"/>
      <protection/>
    </xf>
    <xf numFmtId="184" fontId="0" fillId="0" borderId="10" xfId="43" applyNumberFormat="1" applyFont="1" applyFill="1" applyBorder="1">
      <alignment/>
      <protection/>
    </xf>
    <xf numFmtId="184" fontId="4" fillId="0" borderId="10" xfId="43" applyNumberFormat="1" applyFont="1" applyFill="1" applyBorder="1" applyAlignment="1">
      <alignment horizontal="center" vertical="center" wrapText="1"/>
      <protection/>
    </xf>
    <xf numFmtId="184" fontId="4" fillId="0" borderId="10" xfId="43" applyNumberFormat="1" applyFont="1" applyFill="1" applyBorder="1">
      <alignment/>
      <protection/>
    </xf>
    <xf numFmtId="184" fontId="4" fillId="0" borderId="10" xfId="43" applyNumberFormat="1" applyFont="1" applyFill="1" applyBorder="1">
      <alignment/>
      <protection/>
    </xf>
    <xf numFmtId="0" fontId="4" fillId="0" borderId="10" xfId="43" applyFont="1" applyFill="1" applyBorder="1" applyAlignment="1">
      <alignment horizontal="center" vertical="center"/>
      <protection/>
    </xf>
    <xf numFmtId="184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4" fillId="0" borderId="0" xfId="43" applyFont="1" applyFill="1" applyAlignment="1">
      <alignment horizontal="right" vertical="center"/>
      <protection/>
    </xf>
    <xf numFmtId="49" fontId="5" fillId="0" borderId="10" xfId="0" applyNumberFormat="1" applyFont="1" applyFill="1" applyBorder="1" applyAlignment="1">
      <alignment/>
    </xf>
    <xf numFmtId="184" fontId="0" fillId="0" borderId="10" xfId="0" applyNumberForma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/>
    </xf>
    <xf numFmtId="0" fontId="4" fillId="0" borderId="10" xfId="43" applyFont="1" applyBorder="1">
      <alignment/>
      <protection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84" fontId="0" fillId="0" borderId="10" xfId="0" applyNumberFormat="1" applyFont="1" applyFill="1" applyBorder="1" applyAlignment="1" quotePrefix="1">
      <alignment horizontal="center" vertical="center"/>
    </xf>
    <xf numFmtId="184" fontId="0" fillId="0" borderId="1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4" fontId="18" fillId="0" borderId="0" xfId="0" applyNumberFormat="1" applyFont="1" applyFill="1" applyAlignment="1">
      <alignment vertical="center"/>
    </xf>
    <xf numFmtId="184" fontId="4" fillId="0" borderId="10" xfId="43" applyNumberFormat="1" applyFont="1" applyBorder="1">
      <alignment/>
      <protection/>
    </xf>
    <xf numFmtId="0" fontId="23" fillId="0" borderId="11" xfId="0" applyFont="1" applyFill="1" applyBorder="1" applyAlignment="1">
      <alignment horizontal="left" vertical="center" wrapText="1"/>
    </xf>
    <xf numFmtId="184" fontId="0" fillId="0" borderId="10" xfId="43" applyNumberFormat="1" applyFont="1" applyFill="1" applyBorder="1">
      <alignment/>
      <protection/>
    </xf>
    <xf numFmtId="184" fontId="11" fillId="0" borderId="10" xfId="43" applyNumberFormat="1" applyFont="1" applyFill="1" applyBorder="1">
      <alignment/>
      <protection/>
    </xf>
    <xf numFmtId="184" fontId="0" fillId="0" borderId="10" xfId="0" applyNumberFormat="1" applyFill="1" applyBorder="1" applyAlignment="1">
      <alignment vertical="center"/>
    </xf>
    <xf numFmtId="184" fontId="0" fillId="0" borderId="10" xfId="43" applyNumberFormat="1" applyFont="1" applyFill="1" applyBorder="1">
      <alignment/>
      <protection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0" xfId="43" applyFont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2" xfId="43" applyFont="1" applyFill="1" applyBorder="1" applyAlignment="1">
      <alignment horizontal="center" vertical="center" wrapText="1"/>
      <protection/>
    </xf>
    <xf numFmtId="0" fontId="4" fillId="0" borderId="13" xfId="43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4" fillId="0" borderId="10" xfId="43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4" fillId="0" borderId="12" xfId="43" applyFont="1" applyBorder="1" applyAlignment="1">
      <alignment horizontal="center" vertical="center" wrapText="1"/>
      <protection/>
    </xf>
    <xf numFmtId="0" fontId="4" fillId="0" borderId="13" xfId="43" applyFont="1" applyBorder="1" applyAlignment="1">
      <alignment horizontal="center" vertical="center"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_330026_2007_20071230_003855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showGridLines="0" showRowColHeaders="0" showZeros="0" showOutlineSymbols="0" zoomScaleSheetLayoutView="4" zoomScalePageLayoutView="0" workbookViewId="0" topLeftCell="B307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6">
    <tabColor rgb="FF92D050"/>
  </sheetPr>
  <dimension ref="A2:D26"/>
  <sheetViews>
    <sheetView zoomScalePageLayoutView="0" workbookViewId="0" topLeftCell="A1">
      <selection activeCell="H17" sqref="H17"/>
    </sheetView>
  </sheetViews>
  <sheetFormatPr defaultColWidth="9.00390625" defaultRowHeight="14.25"/>
  <cols>
    <col min="1" max="1" width="36.00390625" style="0" customWidth="1"/>
    <col min="2" max="2" width="15.50390625" style="0" customWidth="1"/>
    <col min="3" max="4" width="17.125" style="0" customWidth="1"/>
    <col min="5" max="5" width="13.875" style="0" customWidth="1"/>
  </cols>
  <sheetData>
    <row r="1" ht="21" customHeight="1"/>
    <row r="2" spans="1:4" ht="21.75">
      <c r="A2" s="100" t="s">
        <v>258</v>
      </c>
      <c r="B2" s="100"/>
      <c r="C2" s="100"/>
      <c r="D2" s="100"/>
    </row>
    <row r="3" spans="1:4" s="8" customFormat="1" ht="15.75" customHeight="1">
      <c r="A3" s="12"/>
      <c r="B3" s="12"/>
      <c r="C3" s="12"/>
      <c r="D3" s="4" t="s">
        <v>283</v>
      </c>
    </row>
    <row r="4" s="8" customFormat="1" ht="15.75" customHeight="1">
      <c r="D4" s="4" t="s">
        <v>51</v>
      </c>
    </row>
    <row r="5" spans="1:4" s="22" customFormat="1" ht="15.75" customHeight="1">
      <c r="A5" s="101" t="s">
        <v>49</v>
      </c>
      <c r="B5" s="101" t="s">
        <v>22</v>
      </c>
      <c r="C5" s="101" t="s">
        <v>27</v>
      </c>
      <c r="D5" s="101" t="s">
        <v>16</v>
      </c>
    </row>
    <row r="6" spans="1:4" s="22" customFormat="1" ht="15.75" customHeight="1">
      <c r="A6" s="101"/>
      <c r="B6" s="101"/>
      <c r="C6" s="101"/>
      <c r="D6" s="101"/>
    </row>
    <row r="7" spans="1:4" s="8" customFormat="1" ht="15.75" customHeight="1">
      <c r="A7" s="5" t="s">
        <v>24</v>
      </c>
      <c r="B7" s="23"/>
      <c r="C7" s="23"/>
      <c r="D7" s="23"/>
    </row>
    <row r="8" spans="1:4" s="8" customFormat="1" ht="15.75" customHeight="1">
      <c r="A8" s="24" t="s">
        <v>25</v>
      </c>
      <c r="B8" s="23"/>
      <c r="C8" s="23"/>
      <c r="D8" s="23"/>
    </row>
    <row r="9" spans="1:4" s="8" customFormat="1" ht="15.75" customHeight="1">
      <c r="A9" s="45" t="s">
        <v>211</v>
      </c>
      <c r="B9" s="18">
        <v>3</v>
      </c>
      <c r="C9" s="18">
        <v>0</v>
      </c>
      <c r="D9" s="23">
        <v>0</v>
      </c>
    </row>
    <row r="10" spans="1:4" s="8" customFormat="1" ht="15.75" customHeight="1">
      <c r="A10" s="5"/>
      <c r="B10" s="23"/>
      <c r="C10" s="23"/>
      <c r="D10" s="23"/>
    </row>
    <row r="11" spans="1:4" s="8" customFormat="1" ht="15.75" customHeight="1">
      <c r="A11" s="2" t="s">
        <v>50</v>
      </c>
      <c r="B11" s="23"/>
      <c r="C11" s="23"/>
      <c r="D11" s="23"/>
    </row>
    <row r="12" spans="1:4" s="8" customFormat="1" ht="15.75" customHeight="1">
      <c r="A12" s="2" t="s">
        <v>23</v>
      </c>
      <c r="B12" s="23"/>
      <c r="C12" s="23"/>
      <c r="D12" s="23"/>
    </row>
    <row r="13" spans="1:4" s="8" customFormat="1" ht="15.75" customHeight="1">
      <c r="A13" s="5"/>
      <c r="B13" s="14"/>
      <c r="C13" s="14"/>
      <c r="D13" s="23"/>
    </row>
    <row r="14" spans="1:4" s="8" customFormat="1" ht="15.75" customHeight="1">
      <c r="A14" s="26"/>
      <c r="B14" s="14"/>
      <c r="C14" s="14"/>
      <c r="D14" s="23"/>
    </row>
    <row r="15" spans="1:4" s="8" customFormat="1" ht="15.75" customHeight="1">
      <c r="A15" s="5"/>
      <c r="B15" s="25"/>
      <c r="C15" s="25"/>
      <c r="D15" s="25"/>
    </row>
    <row r="16" spans="1:4" s="8" customFormat="1" ht="15.75" customHeight="1">
      <c r="A16" s="5"/>
      <c r="B16" s="25"/>
      <c r="C16" s="25"/>
      <c r="D16" s="25"/>
    </row>
    <row r="17" spans="1:4" s="8" customFormat="1" ht="15.75" customHeight="1">
      <c r="A17" s="13"/>
      <c r="B17" s="25"/>
      <c r="C17" s="25"/>
      <c r="D17" s="25"/>
    </row>
    <row r="18" spans="1:4" s="8" customFormat="1" ht="15.75" customHeight="1">
      <c r="A18" s="13"/>
      <c r="B18" s="25"/>
      <c r="C18" s="25"/>
      <c r="D18" s="25"/>
    </row>
    <row r="19" spans="1:4" s="8" customFormat="1" ht="15.75" customHeight="1">
      <c r="A19" s="13"/>
      <c r="B19" s="25"/>
      <c r="C19" s="25"/>
      <c r="D19" s="25"/>
    </row>
    <row r="20" spans="1:4" s="8" customFormat="1" ht="15.75" customHeight="1">
      <c r="A20" s="13"/>
      <c r="B20" s="25"/>
      <c r="C20" s="25"/>
      <c r="D20" s="25"/>
    </row>
    <row r="21" spans="1:4" s="8" customFormat="1" ht="15.75" customHeight="1">
      <c r="A21" s="13"/>
      <c r="B21" s="25"/>
      <c r="C21" s="25"/>
      <c r="D21" s="25"/>
    </row>
    <row r="22" spans="1:4" s="8" customFormat="1" ht="15.75" customHeight="1">
      <c r="A22" s="6" t="s">
        <v>14</v>
      </c>
      <c r="B22" s="18">
        <v>3</v>
      </c>
      <c r="C22" s="23">
        <v>0</v>
      </c>
      <c r="D22" s="23">
        <v>0</v>
      </c>
    </row>
    <row r="23" ht="15">
      <c r="D23" s="7"/>
    </row>
    <row r="26" ht="15">
      <c r="C26" s="7"/>
    </row>
  </sheetData>
  <sheetProtection/>
  <mergeCells count="5">
    <mergeCell ref="A2:D2"/>
    <mergeCell ref="A5:A6"/>
    <mergeCell ref="B5:B6"/>
    <mergeCell ref="D5:D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5">
    <tabColor rgb="FF92D050"/>
  </sheetPr>
  <dimension ref="A2:D29"/>
  <sheetViews>
    <sheetView zoomScalePageLayoutView="0" workbookViewId="0" topLeftCell="A2">
      <selection activeCell="G16" sqref="G16"/>
    </sheetView>
  </sheetViews>
  <sheetFormatPr defaultColWidth="9.00390625" defaultRowHeight="14.25"/>
  <cols>
    <col min="1" max="1" width="46.375" style="0" customWidth="1"/>
    <col min="2" max="2" width="15.75390625" style="0" customWidth="1"/>
    <col min="3" max="3" width="13.625" style="0" customWidth="1"/>
    <col min="4" max="4" width="13.125" style="0" customWidth="1"/>
    <col min="5" max="5" width="13.875" style="0" customWidth="1"/>
  </cols>
  <sheetData>
    <row r="1" ht="21" customHeight="1"/>
    <row r="2" spans="1:4" ht="21.75">
      <c r="A2" s="100" t="s">
        <v>257</v>
      </c>
      <c r="B2" s="100"/>
      <c r="C2" s="100"/>
      <c r="D2" s="100"/>
    </row>
    <row r="3" spans="1:4" s="8" customFormat="1" ht="15.75" customHeight="1">
      <c r="A3" s="12"/>
      <c r="B3" s="12"/>
      <c r="C3" s="12"/>
      <c r="D3" s="4" t="s">
        <v>284</v>
      </c>
    </row>
    <row r="4" s="8" customFormat="1" ht="15.75" customHeight="1">
      <c r="D4" s="4" t="s">
        <v>51</v>
      </c>
    </row>
    <row r="5" spans="1:4" s="22" customFormat="1" ht="15.75" customHeight="1">
      <c r="A5" s="101" t="s">
        <v>49</v>
      </c>
      <c r="B5" s="101" t="s">
        <v>22</v>
      </c>
      <c r="C5" s="101" t="s">
        <v>27</v>
      </c>
      <c r="D5" s="101" t="s">
        <v>16</v>
      </c>
    </row>
    <row r="6" spans="1:4" s="22" customFormat="1" ht="15.75" customHeight="1">
      <c r="A6" s="101"/>
      <c r="B6" s="101"/>
      <c r="C6" s="101"/>
      <c r="D6" s="101"/>
    </row>
    <row r="7" spans="1:4" s="8" customFormat="1" ht="15.75" customHeight="1">
      <c r="A7" s="2" t="s">
        <v>48</v>
      </c>
      <c r="B7" s="23"/>
      <c r="C7" s="23"/>
      <c r="D7" s="23"/>
    </row>
    <row r="8" spans="1:4" s="8" customFormat="1" ht="15.75" customHeight="1">
      <c r="A8" s="2" t="s">
        <v>54</v>
      </c>
      <c r="B8" s="23"/>
      <c r="C8" s="23"/>
      <c r="D8" s="23"/>
    </row>
    <row r="9" spans="1:4" s="8" customFormat="1" ht="15.75" customHeight="1">
      <c r="A9" s="31" t="s">
        <v>55</v>
      </c>
      <c r="B9" s="23"/>
      <c r="C9" s="23"/>
      <c r="D9" s="23"/>
    </row>
    <row r="10" spans="1:4" s="8" customFormat="1" ht="15.75" customHeight="1">
      <c r="A10" s="46" t="s">
        <v>208</v>
      </c>
      <c r="B10" s="23"/>
      <c r="C10" s="23"/>
      <c r="D10" s="23"/>
    </row>
    <row r="11" spans="1:4" s="8" customFormat="1" ht="15.75" customHeight="1">
      <c r="A11" s="72" t="s">
        <v>212</v>
      </c>
      <c r="B11" s="23">
        <v>3</v>
      </c>
      <c r="C11" s="23">
        <v>0</v>
      </c>
      <c r="D11" s="23">
        <v>0</v>
      </c>
    </row>
    <row r="12" spans="1:4" s="8" customFormat="1" ht="15.75" customHeight="1">
      <c r="A12" s="5" t="s">
        <v>13</v>
      </c>
      <c r="B12" s="23"/>
      <c r="C12" s="23"/>
      <c r="D12" s="23"/>
    </row>
    <row r="13" spans="1:4" s="8" customFormat="1" ht="15.75" customHeight="1">
      <c r="A13" s="5"/>
      <c r="B13" s="23"/>
      <c r="C13" s="23"/>
      <c r="D13" s="23"/>
    </row>
    <row r="14" spans="1:4" s="8" customFormat="1" ht="15.75" customHeight="1">
      <c r="A14" s="5"/>
      <c r="B14" s="23"/>
      <c r="C14" s="23"/>
      <c r="D14" s="23"/>
    </row>
    <row r="15" spans="1:4" s="8" customFormat="1" ht="15.75" customHeight="1">
      <c r="A15" s="5"/>
      <c r="B15" s="23"/>
      <c r="C15" s="23"/>
      <c r="D15" s="23"/>
    </row>
    <row r="16" spans="1:4" s="8" customFormat="1" ht="15.75" customHeight="1">
      <c r="A16" s="5"/>
      <c r="B16" s="23"/>
      <c r="C16" s="23"/>
      <c r="D16" s="23"/>
    </row>
    <row r="17" spans="1:4" s="8" customFormat="1" ht="15.75" customHeight="1">
      <c r="A17" s="5"/>
      <c r="B17" s="23"/>
      <c r="C17" s="23"/>
      <c r="D17" s="23"/>
    </row>
    <row r="18" spans="1:4" s="8" customFormat="1" ht="15.75" customHeight="1">
      <c r="A18" s="5"/>
      <c r="B18" s="23"/>
      <c r="C18" s="23"/>
      <c r="D18" s="23"/>
    </row>
    <row r="19" spans="1:4" s="8" customFormat="1" ht="15.75" customHeight="1">
      <c r="A19" s="5"/>
      <c r="B19" s="23"/>
      <c r="C19" s="23"/>
      <c r="D19" s="23"/>
    </row>
    <row r="20" spans="1:4" s="8" customFormat="1" ht="15.75" customHeight="1">
      <c r="A20" s="5"/>
      <c r="B20" s="23"/>
      <c r="C20" s="23"/>
      <c r="D20" s="23"/>
    </row>
    <row r="21" spans="1:4" s="8" customFormat="1" ht="15.75" customHeight="1">
      <c r="A21" s="5"/>
      <c r="B21" s="23"/>
      <c r="C21" s="23"/>
      <c r="D21" s="23"/>
    </row>
    <row r="22" spans="1:4" s="8" customFormat="1" ht="15.75" customHeight="1">
      <c r="A22" s="5"/>
      <c r="B22" s="23"/>
      <c r="C22" s="23"/>
      <c r="D22" s="23"/>
    </row>
    <row r="23" spans="1:4" s="8" customFormat="1" ht="15.75" customHeight="1">
      <c r="A23" s="5"/>
      <c r="B23" s="23"/>
      <c r="C23" s="23"/>
      <c r="D23" s="23"/>
    </row>
    <row r="24" spans="1:4" s="8" customFormat="1" ht="15.75" customHeight="1">
      <c r="A24" s="13"/>
      <c r="B24" s="23"/>
      <c r="C24" s="23"/>
      <c r="D24" s="23"/>
    </row>
    <row r="25" spans="1:4" s="8" customFormat="1" ht="15.75" customHeight="1">
      <c r="A25" s="6" t="s">
        <v>14</v>
      </c>
      <c r="B25" s="23">
        <v>3</v>
      </c>
      <c r="C25" s="23">
        <v>0</v>
      </c>
      <c r="D25" s="23">
        <v>0</v>
      </c>
    </row>
    <row r="27" ht="15">
      <c r="D27" s="7"/>
    </row>
    <row r="29" spans="3:4" ht="15">
      <c r="C29" s="7"/>
      <c r="D29" s="7"/>
    </row>
  </sheetData>
  <sheetProtection/>
  <mergeCells count="5">
    <mergeCell ref="A2:D2"/>
    <mergeCell ref="A5:A6"/>
    <mergeCell ref="B5:B6"/>
    <mergeCell ref="D5:D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E31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32.875" style="74" customWidth="1"/>
    <col min="2" max="5" width="13.625" style="74" customWidth="1"/>
    <col min="6" max="16384" width="9.00390625" style="74" customWidth="1"/>
  </cols>
  <sheetData>
    <row r="1" spans="1:5" ht="19.5" customHeight="1">
      <c r="A1" s="102" t="s">
        <v>256</v>
      </c>
      <c r="B1" s="103"/>
      <c r="C1" s="103"/>
      <c r="D1" s="103"/>
      <c r="E1" s="73"/>
    </row>
    <row r="2" spans="1:4" s="75" customFormat="1" ht="24.75" customHeight="1">
      <c r="A2" s="34"/>
      <c r="B2" s="34"/>
      <c r="C2" s="34"/>
      <c r="D2" s="35" t="s">
        <v>67</v>
      </c>
    </row>
    <row r="3" spans="1:4" s="75" customFormat="1" ht="24.75" customHeight="1">
      <c r="A3" s="76"/>
      <c r="B3" s="77"/>
      <c r="C3" s="77"/>
      <c r="D3" s="35" t="s">
        <v>51</v>
      </c>
    </row>
    <row r="4" spans="1:5" s="75" customFormat="1" ht="39" customHeight="1">
      <c r="A4" s="78" t="s">
        <v>49</v>
      </c>
      <c r="B4" s="78" t="s">
        <v>17</v>
      </c>
      <c r="C4" s="78" t="s">
        <v>27</v>
      </c>
      <c r="D4" s="78" t="s">
        <v>26</v>
      </c>
      <c r="E4" s="79"/>
    </row>
    <row r="5" spans="1:5" s="75" customFormat="1" ht="24.75" customHeight="1">
      <c r="A5" s="80" t="s">
        <v>8</v>
      </c>
      <c r="B5" s="81"/>
      <c r="C5" s="82"/>
      <c r="D5" s="81"/>
      <c r="E5" s="83"/>
    </row>
    <row r="6" spans="1:5" s="75" customFormat="1" ht="24.75" customHeight="1">
      <c r="A6" s="80" t="s">
        <v>9</v>
      </c>
      <c r="B6" s="81">
        <v>46.24</v>
      </c>
      <c r="C6" s="82">
        <v>36.85</v>
      </c>
      <c r="D6" s="81">
        <f>(C6-B6)/B6*100</f>
        <v>-20.307093425605537</v>
      </c>
      <c r="E6" s="83"/>
    </row>
    <row r="7" spans="1:5" s="75" customFormat="1" ht="24.75" customHeight="1">
      <c r="A7" s="80" t="s">
        <v>10</v>
      </c>
      <c r="B7" s="81">
        <v>45.5</v>
      </c>
      <c r="C7" s="82">
        <f>C8+C9</f>
        <v>58.2</v>
      </c>
      <c r="D7" s="81">
        <f>(C7-B7)/B7*100</f>
        <v>27.91208791208792</v>
      </c>
      <c r="E7" s="83"/>
    </row>
    <row r="8" spans="1:5" s="75" customFormat="1" ht="24.75" customHeight="1">
      <c r="A8" s="80" t="s">
        <v>11</v>
      </c>
      <c r="B8" s="81"/>
      <c r="C8" s="82">
        <v>15</v>
      </c>
      <c r="D8" s="81"/>
      <c r="E8" s="83"/>
    </row>
    <row r="9" spans="1:5" s="75" customFormat="1" ht="24.75" customHeight="1">
      <c r="A9" s="80" t="s">
        <v>12</v>
      </c>
      <c r="B9" s="81">
        <v>45.5</v>
      </c>
      <c r="C9" s="82">
        <v>43.2</v>
      </c>
      <c r="D9" s="81">
        <f>(C9-B9)/B9*100</f>
        <v>-5.0549450549450485</v>
      </c>
      <c r="E9" s="83"/>
    </row>
    <row r="10" spans="1:5" s="75" customFormat="1" ht="24.75" customHeight="1">
      <c r="A10" s="78" t="s">
        <v>14</v>
      </c>
      <c r="B10" s="84">
        <f>B6+B7</f>
        <v>91.74000000000001</v>
      </c>
      <c r="C10" s="82">
        <f>C6+C7</f>
        <v>95.05000000000001</v>
      </c>
      <c r="D10" s="81">
        <f>(C10-B10)/B10*100</f>
        <v>3.608022672770876</v>
      </c>
      <c r="E10" s="83"/>
    </row>
    <row r="11" spans="1:5" s="86" customFormat="1" ht="24.75" customHeight="1">
      <c r="A11" s="85"/>
      <c r="B11" s="83"/>
      <c r="C11" s="83"/>
      <c r="D11" s="83"/>
      <c r="E11" s="83"/>
    </row>
    <row r="12" spans="1:5" s="86" customFormat="1" ht="24.75" customHeight="1">
      <c r="A12" s="85"/>
      <c r="B12" s="83"/>
      <c r="C12" s="83"/>
      <c r="D12" s="83"/>
      <c r="E12" s="83"/>
    </row>
    <row r="13" spans="1:5" s="86" customFormat="1" ht="24.75" customHeight="1">
      <c r="A13" s="85"/>
      <c r="B13" s="83"/>
      <c r="C13" s="83"/>
      <c r="D13" s="83"/>
      <c r="E13" s="83"/>
    </row>
    <row r="14" spans="1:5" s="86" customFormat="1" ht="24.75" customHeight="1">
      <c r="A14" s="85"/>
      <c r="B14" s="83"/>
      <c r="C14" s="83"/>
      <c r="D14" s="83"/>
      <c r="E14" s="83"/>
    </row>
    <row r="15" spans="1:5" s="86" customFormat="1" ht="24.75" customHeight="1">
      <c r="A15" s="85"/>
      <c r="B15" s="83"/>
      <c r="C15" s="83"/>
      <c r="D15" s="83"/>
      <c r="E15" s="83"/>
    </row>
    <row r="16" spans="1:5" s="86" customFormat="1" ht="24.75" customHeight="1">
      <c r="A16" s="85"/>
      <c r="B16" s="83"/>
      <c r="C16" s="83"/>
      <c r="D16" s="83"/>
      <c r="E16" s="83"/>
    </row>
    <row r="17" spans="1:5" s="86" customFormat="1" ht="24.75" customHeight="1">
      <c r="A17" s="87"/>
      <c r="B17" s="83"/>
      <c r="C17" s="83"/>
      <c r="D17" s="83"/>
      <c r="E17" s="83"/>
    </row>
    <row r="18" spans="1:5" s="75" customFormat="1" ht="24.75" customHeight="1">
      <c r="A18" s="29"/>
      <c r="B18" s="83"/>
      <c r="C18" s="83"/>
      <c r="D18" s="83"/>
      <c r="E18" s="83"/>
    </row>
    <row r="19" spans="1:5" s="75" customFormat="1" ht="24.75" customHeight="1">
      <c r="A19" s="29"/>
      <c r="B19" s="83"/>
      <c r="C19" s="83"/>
      <c r="D19" s="83"/>
      <c r="E19" s="83"/>
    </row>
    <row r="20" spans="1:5" s="75" customFormat="1" ht="24.75" customHeight="1">
      <c r="A20" s="29"/>
      <c r="B20" s="83"/>
      <c r="C20" s="83"/>
      <c r="D20" s="83"/>
      <c r="E20" s="83"/>
    </row>
    <row r="21" spans="1:5" s="75" customFormat="1" ht="18.75" customHeight="1">
      <c r="A21" s="86"/>
      <c r="B21" s="86"/>
      <c r="C21" s="86"/>
      <c r="D21" s="86"/>
      <c r="E21" s="86"/>
    </row>
    <row r="28" ht="14.25">
      <c r="C28" s="88"/>
    </row>
    <row r="30" ht="14.25">
      <c r="B30" s="88"/>
    </row>
    <row r="31" ht="14.25">
      <c r="B31" s="88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33"/>
  </sheetPr>
  <dimension ref="A1:J29"/>
  <sheetViews>
    <sheetView zoomScalePageLayoutView="0" workbookViewId="0" topLeftCell="A1">
      <selection activeCell="R11" sqref="R11"/>
    </sheetView>
  </sheetViews>
  <sheetFormatPr defaultColWidth="9.00390625" defaultRowHeight="14.25"/>
  <cols>
    <col min="2" max="2" width="6.75390625" style="0" customWidth="1"/>
    <col min="3" max="3" width="6.625" style="0" customWidth="1"/>
    <col min="6" max="6" width="2.00390625" style="0" customWidth="1"/>
    <col min="7" max="7" width="2.375" style="0" customWidth="1"/>
    <col min="8" max="8" width="13.00390625" style="0" bestFit="1" customWidth="1"/>
    <col min="10" max="10" width="12.375" style="0" customWidth="1"/>
  </cols>
  <sheetData>
    <row r="1" ht="22.5" customHeight="1">
      <c r="A1" s="15" t="s">
        <v>222</v>
      </c>
    </row>
    <row r="2" ht="22.5" customHeight="1">
      <c r="A2" s="15" t="s">
        <v>262</v>
      </c>
    </row>
    <row r="4" ht="18" customHeight="1"/>
    <row r="5" ht="18" customHeight="1"/>
    <row r="9" spans="1:10" ht="36">
      <c r="A9" s="95" t="s">
        <v>221</v>
      </c>
      <c r="B9" s="95"/>
      <c r="C9" s="95"/>
      <c r="D9" s="95"/>
      <c r="E9" s="95"/>
      <c r="F9" s="95"/>
      <c r="G9" s="95"/>
      <c r="H9" s="95"/>
      <c r="I9" s="95"/>
      <c r="J9" s="95"/>
    </row>
    <row r="10" spans="1:7" ht="14.25" customHeight="1">
      <c r="A10" s="98"/>
      <c r="B10" s="98"/>
      <c r="C10" s="98"/>
      <c r="D10" s="98"/>
      <c r="E10" s="98"/>
      <c r="F10" s="98"/>
      <c r="G10" s="98"/>
    </row>
    <row r="11" spans="1:10" ht="97.5" customHeight="1">
      <c r="A11" s="99" t="s">
        <v>223</v>
      </c>
      <c r="B11" s="99"/>
      <c r="C11" s="99"/>
      <c r="D11" s="99"/>
      <c r="E11" s="99"/>
      <c r="F11" s="99"/>
      <c r="G11" s="99"/>
      <c r="H11" s="99"/>
      <c r="I11" s="99"/>
      <c r="J11" s="99"/>
    </row>
    <row r="26" ht="15">
      <c r="G26" s="3"/>
    </row>
    <row r="27" spans="2:9" ht="17.25">
      <c r="B27" s="96" t="s">
        <v>220</v>
      </c>
      <c r="C27" s="96"/>
      <c r="D27" s="96"/>
      <c r="E27" s="96"/>
      <c r="F27" s="96"/>
      <c r="G27" s="96"/>
      <c r="H27" s="96"/>
      <c r="I27" s="96"/>
    </row>
    <row r="28" spans="2:9" ht="17.25">
      <c r="B28" s="1"/>
      <c r="C28" s="1"/>
      <c r="D28" s="1"/>
      <c r="E28" s="1"/>
      <c r="F28" s="1"/>
      <c r="G28" s="1"/>
      <c r="H28" s="17"/>
      <c r="I28" s="1"/>
    </row>
    <row r="29" spans="2:9" ht="17.25">
      <c r="B29" s="97">
        <v>43800</v>
      </c>
      <c r="C29" s="97"/>
      <c r="D29" s="97"/>
      <c r="E29" s="97"/>
      <c r="F29" s="97"/>
      <c r="G29" s="97"/>
      <c r="H29" s="97"/>
      <c r="I29" s="97"/>
    </row>
    <row r="30" ht="27.75" customHeight="1"/>
  </sheetData>
  <sheetProtection/>
  <mergeCells count="5">
    <mergeCell ref="A9:J9"/>
    <mergeCell ref="B27:I27"/>
    <mergeCell ref="B29:I29"/>
    <mergeCell ref="A10:G10"/>
    <mergeCell ref="A11:J11"/>
  </mergeCells>
  <printOptions/>
  <pageMargins left="1.01" right="0.7480314960629921" top="0.78" bottom="0.6692913385826772" header="0.86" footer="0.5118110236220472"/>
  <pageSetup horizontalDpi="600" verticalDpi="600" orientation="portrait" paperSize="9" scale="98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2:F41"/>
  <sheetViews>
    <sheetView zoomScale="90" zoomScaleNormal="90" zoomScalePageLayoutView="0" workbookViewId="0" topLeftCell="A1">
      <selection activeCell="E26" sqref="E26"/>
    </sheetView>
  </sheetViews>
  <sheetFormatPr defaultColWidth="9.00390625" defaultRowHeight="14.25"/>
  <cols>
    <col min="1" max="1" width="32.25390625" style="0" customWidth="1"/>
    <col min="2" max="2" width="12.25390625" style="0" customWidth="1"/>
    <col min="3" max="3" width="12.875" style="0" customWidth="1"/>
    <col min="4" max="4" width="13.00390625" style="0" customWidth="1"/>
    <col min="5" max="5" width="15.25390625" style="0" customWidth="1"/>
    <col min="6" max="6" width="15.875" style="0" customWidth="1"/>
    <col min="7" max="7" width="10.25390625" style="0" customWidth="1"/>
  </cols>
  <sheetData>
    <row r="1" ht="21" customHeight="1"/>
    <row r="2" spans="1:5" ht="21.75">
      <c r="A2" s="100" t="s">
        <v>255</v>
      </c>
      <c r="B2" s="100"/>
      <c r="C2" s="100"/>
      <c r="D2" s="100"/>
      <c r="E2" s="100"/>
    </row>
    <row r="3" spans="1:5" s="9" customFormat="1" ht="15.75" customHeight="1">
      <c r="A3" s="12"/>
      <c r="B3" s="12"/>
      <c r="C3" s="12"/>
      <c r="D3" s="12"/>
      <c r="E3" s="4" t="s">
        <v>30</v>
      </c>
    </row>
    <row r="4" s="9" customFormat="1" ht="15.75" customHeight="1">
      <c r="E4" s="4" t="s">
        <v>51</v>
      </c>
    </row>
    <row r="5" spans="1:5" s="11" customFormat="1" ht="15.75" customHeight="1">
      <c r="A5" s="101" t="s">
        <v>49</v>
      </c>
      <c r="B5" s="101" t="s">
        <v>45</v>
      </c>
      <c r="C5" s="101" t="s">
        <v>46</v>
      </c>
      <c r="D5" s="101" t="s">
        <v>28</v>
      </c>
      <c r="E5" s="101" t="s">
        <v>47</v>
      </c>
    </row>
    <row r="6" spans="1:5" s="11" customFormat="1" ht="15.75" customHeight="1">
      <c r="A6" s="101"/>
      <c r="B6" s="101"/>
      <c r="C6" s="101"/>
      <c r="D6" s="101"/>
      <c r="E6" s="101"/>
    </row>
    <row r="7" spans="1:5" s="11" customFormat="1" ht="15.75" customHeight="1">
      <c r="A7" s="27" t="s">
        <v>224</v>
      </c>
      <c r="B7" s="32">
        <v>108800</v>
      </c>
      <c r="C7" s="60">
        <v>93000</v>
      </c>
      <c r="D7" s="60">
        <v>93000</v>
      </c>
      <c r="E7" s="16">
        <v>100</v>
      </c>
    </row>
    <row r="8" spans="1:5" s="9" customFormat="1" ht="15.75" customHeight="1">
      <c r="A8" s="5" t="s">
        <v>225</v>
      </c>
      <c r="B8" s="18">
        <f>SUM(B9:B15)</f>
        <v>108800</v>
      </c>
      <c r="C8" s="20">
        <v>93000</v>
      </c>
      <c r="D8" s="20">
        <f>SUM(D9:D15)</f>
        <v>93000</v>
      </c>
      <c r="E8" s="18">
        <v>100</v>
      </c>
    </row>
    <row r="9" spans="1:5" s="9" customFormat="1" ht="15.75" customHeight="1">
      <c r="A9" s="24" t="s">
        <v>226</v>
      </c>
      <c r="B9" s="18">
        <v>51600</v>
      </c>
      <c r="C9" s="20">
        <v>42320</v>
      </c>
      <c r="D9" s="20">
        <v>42320</v>
      </c>
      <c r="E9" s="18">
        <v>100</v>
      </c>
    </row>
    <row r="10" spans="1:5" s="9" customFormat="1" ht="15.75" customHeight="1">
      <c r="A10" s="24" t="s">
        <v>227</v>
      </c>
      <c r="B10" s="18">
        <v>33800</v>
      </c>
      <c r="C10" s="20">
        <v>28500</v>
      </c>
      <c r="D10" s="20">
        <v>28500</v>
      </c>
      <c r="E10" s="18">
        <v>100</v>
      </c>
    </row>
    <row r="11" spans="1:5" s="9" customFormat="1" ht="15.75" customHeight="1">
      <c r="A11" s="24" t="s">
        <v>228</v>
      </c>
      <c r="B11" s="18">
        <v>8600</v>
      </c>
      <c r="C11" s="20">
        <v>7100</v>
      </c>
      <c r="D11" s="20">
        <v>7100</v>
      </c>
      <c r="E11" s="18">
        <v>100</v>
      </c>
    </row>
    <row r="12" spans="1:5" s="9" customFormat="1" ht="15.75" customHeight="1">
      <c r="A12" s="24" t="s">
        <v>229</v>
      </c>
      <c r="B12" s="18">
        <v>4500</v>
      </c>
      <c r="C12" s="20">
        <v>4300</v>
      </c>
      <c r="D12" s="20">
        <v>4300</v>
      </c>
      <c r="E12" s="18">
        <v>100</v>
      </c>
    </row>
    <row r="13" spans="1:5" s="9" customFormat="1" ht="15.75" customHeight="1">
      <c r="A13" s="24" t="s">
        <v>230</v>
      </c>
      <c r="B13" s="18">
        <v>7300</v>
      </c>
      <c r="C13" s="20">
        <v>7800</v>
      </c>
      <c r="D13" s="20">
        <v>7800</v>
      </c>
      <c r="E13" s="18">
        <v>100</v>
      </c>
    </row>
    <row r="14" spans="1:5" s="9" customFormat="1" ht="15.75" customHeight="1">
      <c r="A14" s="24" t="s">
        <v>231</v>
      </c>
      <c r="B14" s="18">
        <v>2000</v>
      </c>
      <c r="C14" s="20">
        <v>2400</v>
      </c>
      <c r="D14" s="20">
        <v>2400</v>
      </c>
      <c r="E14" s="18">
        <v>100</v>
      </c>
    </row>
    <row r="15" spans="1:5" s="9" customFormat="1" ht="15.75" customHeight="1">
      <c r="A15" s="24" t="s">
        <v>232</v>
      </c>
      <c r="B15" s="18">
        <v>1000</v>
      </c>
      <c r="C15" s="20">
        <v>580</v>
      </c>
      <c r="D15" s="20">
        <v>580</v>
      </c>
      <c r="E15" s="18">
        <v>100</v>
      </c>
    </row>
    <row r="16" spans="1:5" s="9" customFormat="1" ht="15.75" customHeight="1">
      <c r="A16" s="24"/>
      <c r="B16" s="18"/>
      <c r="C16" s="20"/>
      <c r="D16" s="20"/>
      <c r="E16" s="18"/>
    </row>
    <row r="17" spans="1:5" s="9" customFormat="1" ht="15.75" customHeight="1">
      <c r="A17" s="5" t="s">
        <v>233</v>
      </c>
      <c r="B17" s="18"/>
      <c r="C17" s="18"/>
      <c r="D17" s="18"/>
      <c r="E17" s="18"/>
    </row>
    <row r="18" spans="1:5" s="9" customFormat="1" ht="15.75" customHeight="1">
      <c r="A18" s="24" t="s">
        <v>234</v>
      </c>
      <c r="B18" s="18"/>
      <c r="C18" s="18"/>
      <c r="D18" s="20"/>
      <c r="E18" s="18"/>
    </row>
    <row r="19" spans="1:5" s="9" customFormat="1" ht="15.75" customHeight="1">
      <c r="A19" s="24" t="s">
        <v>235</v>
      </c>
      <c r="B19" s="18"/>
      <c r="C19" s="18"/>
      <c r="D19" s="20"/>
      <c r="E19" s="18"/>
    </row>
    <row r="20" spans="1:5" s="9" customFormat="1" ht="15.75" customHeight="1">
      <c r="A20" s="5" t="s">
        <v>236</v>
      </c>
      <c r="B20" s="20">
        <v>15000</v>
      </c>
      <c r="C20" s="20">
        <f>C21</f>
        <v>17473</v>
      </c>
      <c r="D20" s="20">
        <f>D21</f>
        <v>17473</v>
      </c>
      <c r="E20" s="20">
        <v>100</v>
      </c>
    </row>
    <row r="21" spans="1:5" s="9" customFormat="1" ht="15.75" customHeight="1">
      <c r="A21" s="5" t="s">
        <v>237</v>
      </c>
      <c r="B21" s="20">
        <v>15000</v>
      </c>
      <c r="C21" s="20">
        <v>17473</v>
      </c>
      <c r="D21" s="20">
        <v>17473</v>
      </c>
      <c r="E21" s="20">
        <v>100</v>
      </c>
    </row>
    <row r="22" spans="1:5" s="9" customFormat="1" ht="15.75" customHeight="1">
      <c r="A22" s="5" t="s">
        <v>238</v>
      </c>
      <c r="B22" s="20"/>
      <c r="C22" s="20"/>
      <c r="D22" s="20"/>
      <c r="E22" s="20"/>
    </row>
    <row r="23" spans="1:5" s="9" customFormat="1" ht="15.75" customHeight="1">
      <c r="A23" s="2" t="s">
        <v>239</v>
      </c>
      <c r="B23" s="20">
        <v>20000</v>
      </c>
      <c r="C23" s="20">
        <f>D23</f>
        <v>23336.6</v>
      </c>
      <c r="D23" s="20">
        <f>D24+D25</f>
        <v>23336.6</v>
      </c>
      <c r="E23" s="20">
        <v>100</v>
      </c>
    </row>
    <row r="24" spans="1:5" s="9" customFormat="1" ht="15.75" customHeight="1">
      <c r="A24" s="5" t="s">
        <v>240</v>
      </c>
      <c r="B24" s="20">
        <v>15000</v>
      </c>
      <c r="C24" s="20">
        <v>14647</v>
      </c>
      <c r="D24" s="20">
        <v>14647</v>
      </c>
      <c r="E24" s="20">
        <v>100</v>
      </c>
    </row>
    <row r="25" spans="1:5" s="9" customFormat="1" ht="15.75" customHeight="1">
      <c r="A25" s="5" t="s">
        <v>241</v>
      </c>
      <c r="B25" s="20">
        <v>5000</v>
      </c>
      <c r="C25" s="20">
        <v>8689.6</v>
      </c>
      <c r="D25" s="20">
        <v>8689.6</v>
      </c>
      <c r="E25" s="20">
        <v>100</v>
      </c>
    </row>
    <row r="26" spans="1:5" s="9" customFormat="1" ht="15.75" customHeight="1">
      <c r="A26" s="5" t="s">
        <v>242</v>
      </c>
      <c r="B26" s="20"/>
      <c r="C26" s="20"/>
      <c r="D26" s="20"/>
      <c r="E26" s="20"/>
    </row>
    <row r="27" spans="1:5" s="9" customFormat="1" ht="15.75" customHeight="1">
      <c r="A27" s="5" t="s">
        <v>243</v>
      </c>
      <c r="B27" s="20">
        <v>1083</v>
      </c>
      <c r="C27" s="20">
        <v>1926.54</v>
      </c>
      <c r="D27" s="20">
        <v>1926.54</v>
      </c>
      <c r="E27" s="20">
        <v>100</v>
      </c>
    </row>
    <row r="28" spans="1:5" s="9" customFormat="1" ht="15.75" customHeight="1">
      <c r="A28" s="2" t="s">
        <v>244</v>
      </c>
      <c r="B28" s="20">
        <v>3217</v>
      </c>
      <c r="C28" s="20">
        <f>C29+C30</f>
        <v>-5870.400000000001</v>
      </c>
      <c r="D28" s="20">
        <f>D29+D30</f>
        <v>-5870.400000000001</v>
      </c>
      <c r="E28" s="20">
        <v>100</v>
      </c>
    </row>
    <row r="29" spans="1:6" s="9" customFormat="1" ht="15.75" customHeight="1">
      <c r="A29" s="2" t="s">
        <v>245</v>
      </c>
      <c r="B29" s="30">
        <v>-2333</v>
      </c>
      <c r="C29" s="20">
        <v>-11074.11</v>
      </c>
      <c r="D29" s="20">
        <v>-11074.11</v>
      </c>
      <c r="E29" s="20">
        <v>100</v>
      </c>
      <c r="F29" s="47"/>
    </row>
    <row r="30" spans="1:6" s="9" customFormat="1" ht="15.75" customHeight="1">
      <c r="A30" s="2" t="s">
        <v>246</v>
      </c>
      <c r="B30" s="20">
        <v>5550</v>
      </c>
      <c r="C30" s="20">
        <v>5203.71</v>
      </c>
      <c r="D30" s="20">
        <v>5203.71</v>
      </c>
      <c r="E30" s="20">
        <v>100</v>
      </c>
      <c r="F30" s="47"/>
    </row>
    <row r="31" spans="1:6" s="9" customFormat="1" ht="15.75" customHeight="1">
      <c r="A31" s="6" t="s">
        <v>247</v>
      </c>
      <c r="B31" s="89">
        <f>B7+B20+B23-B27-B28</f>
        <v>139500</v>
      </c>
      <c r="C31" s="89">
        <f>C7+C20+C23-C27-C28</f>
        <v>137753.46</v>
      </c>
      <c r="D31" s="89">
        <f>D7+D20+D23-D27-D28</f>
        <v>137753.46</v>
      </c>
      <c r="E31" s="61">
        <v>100</v>
      </c>
      <c r="F31" s="47"/>
    </row>
    <row r="32" ht="15">
      <c r="E32" s="7"/>
    </row>
    <row r="33" spans="2:6" ht="15">
      <c r="B33" s="7"/>
      <c r="D33" s="7"/>
      <c r="F33" s="7"/>
    </row>
    <row r="34" ht="15">
      <c r="B34" s="7"/>
    </row>
    <row r="35" spans="3:4" ht="15">
      <c r="C35" s="7"/>
      <c r="D35" s="7"/>
    </row>
    <row r="36" ht="15">
      <c r="C36" s="7"/>
    </row>
    <row r="38" ht="15">
      <c r="C38" s="7"/>
    </row>
    <row r="39" ht="15">
      <c r="C39" s="7"/>
    </row>
    <row r="41" ht="15">
      <c r="C41" s="7"/>
    </row>
  </sheetData>
  <sheetProtection/>
  <mergeCells count="6">
    <mergeCell ref="A2:E2"/>
    <mergeCell ref="A5:A6"/>
    <mergeCell ref="B5:B6"/>
    <mergeCell ref="D5:D6"/>
    <mergeCell ref="E5:E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8">
    <tabColor rgb="FF92D050"/>
  </sheetPr>
  <dimension ref="A2:E158"/>
  <sheetViews>
    <sheetView zoomScalePageLayoutView="0" workbookViewId="0" topLeftCell="A1">
      <pane xSplit="1" ySplit="6" topLeftCell="B7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L150" sqref="L150"/>
    </sheetView>
  </sheetViews>
  <sheetFormatPr defaultColWidth="9.00390625" defaultRowHeight="14.25"/>
  <cols>
    <col min="1" max="1" width="32.875" style="33" customWidth="1"/>
    <col min="2" max="2" width="12.75390625" style="33" customWidth="1"/>
    <col min="3" max="5" width="14.125" style="33" customWidth="1"/>
    <col min="6" max="16384" width="9.00390625" style="33" customWidth="1"/>
  </cols>
  <sheetData>
    <row r="1" ht="21" customHeight="1"/>
    <row r="2" spans="1:5" ht="21.75">
      <c r="A2" s="102" t="s">
        <v>269</v>
      </c>
      <c r="B2" s="103"/>
      <c r="C2" s="103"/>
      <c r="D2" s="103"/>
      <c r="E2" s="103"/>
    </row>
    <row r="3" spans="1:5" s="36" customFormat="1" ht="15.75" customHeight="1">
      <c r="A3" s="34"/>
      <c r="B3" s="34"/>
      <c r="C3" s="34"/>
      <c r="D3" s="34"/>
      <c r="E3" s="35" t="s">
        <v>29</v>
      </c>
    </row>
    <row r="4" s="36" customFormat="1" ht="15.75" customHeight="1">
      <c r="E4" s="35" t="s">
        <v>51</v>
      </c>
    </row>
    <row r="5" spans="1:5" s="37" customFormat="1" ht="15.75" customHeight="1">
      <c r="A5" s="104" t="s">
        <v>49</v>
      </c>
      <c r="B5" s="104" t="s">
        <v>45</v>
      </c>
      <c r="C5" s="104" t="s">
        <v>46</v>
      </c>
      <c r="D5" s="104" t="s">
        <v>28</v>
      </c>
      <c r="E5" s="104" t="s">
        <v>47</v>
      </c>
    </row>
    <row r="6" spans="1:5" s="37" customFormat="1" ht="15.75" customHeight="1">
      <c r="A6" s="105"/>
      <c r="B6" s="105"/>
      <c r="C6" s="105"/>
      <c r="D6" s="105"/>
      <c r="E6" s="105"/>
    </row>
    <row r="7" spans="1:5" s="36" customFormat="1" ht="15.75" customHeight="1">
      <c r="A7" s="26" t="s">
        <v>248</v>
      </c>
      <c r="B7" s="25">
        <v>139441.05000000002</v>
      </c>
      <c r="C7" s="25">
        <v>137753.46</v>
      </c>
      <c r="D7" s="25">
        <v>137753.46</v>
      </c>
      <c r="E7" s="25">
        <v>100</v>
      </c>
    </row>
    <row r="8" spans="1:5" s="36" customFormat="1" ht="15.75" customHeight="1">
      <c r="A8" s="38" t="s">
        <v>98</v>
      </c>
      <c r="B8" s="25">
        <v>6358.1</v>
      </c>
      <c r="C8" s="25">
        <v>7116.728670999999</v>
      </c>
      <c r="D8" s="25">
        <v>7116.728670999999</v>
      </c>
      <c r="E8" s="25">
        <v>100</v>
      </c>
    </row>
    <row r="9" spans="1:5" s="36" customFormat="1" ht="15.75" customHeight="1">
      <c r="A9" s="38" t="s">
        <v>99</v>
      </c>
      <c r="B9" s="25">
        <v>85</v>
      </c>
      <c r="C9" s="25">
        <v>82.732967</v>
      </c>
      <c r="D9" s="25">
        <v>82.732967</v>
      </c>
      <c r="E9" s="25">
        <v>100</v>
      </c>
    </row>
    <row r="10" spans="1:5" s="36" customFormat="1" ht="15.75" customHeight="1">
      <c r="A10" s="38" t="s">
        <v>100</v>
      </c>
      <c r="B10" s="25">
        <v>85</v>
      </c>
      <c r="C10" s="25">
        <v>82.732967</v>
      </c>
      <c r="D10" s="25">
        <v>82.732967</v>
      </c>
      <c r="E10" s="25">
        <v>100</v>
      </c>
    </row>
    <row r="11" spans="1:5" s="36" customFormat="1" ht="15.75" customHeight="1">
      <c r="A11" s="38" t="s">
        <v>101</v>
      </c>
      <c r="B11" s="25">
        <v>3260.04</v>
      </c>
      <c r="C11" s="25">
        <v>3281.554712</v>
      </c>
      <c r="D11" s="25">
        <v>3281.554712</v>
      </c>
      <c r="E11" s="25">
        <v>100</v>
      </c>
    </row>
    <row r="12" spans="1:5" s="36" customFormat="1" ht="15.75" customHeight="1">
      <c r="A12" s="38" t="s">
        <v>102</v>
      </c>
      <c r="B12" s="25">
        <v>1396.64</v>
      </c>
      <c r="C12" s="25">
        <v>1339.5440130000002</v>
      </c>
      <c r="D12" s="25">
        <v>1339.5440130000002</v>
      </c>
      <c r="E12" s="25">
        <v>100</v>
      </c>
    </row>
    <row r="13" spans="1:5" s="36" customFormat="1" ht="15.75" customHeight="1">
      <c r="A13" s="38" t="s">
        <v>100</v>
      </c>
      <c r="B13" s="25">
        <v>1804.9</v>
      </c>
      <c r="C13" s="25">
        <v>1787.8009510000002</v>
      </c>
      <c r="D13" s="25">
        <v>1787.8009510000002</v>
      </c>
      <c r="E13" s="25">
        <v>100</v>
      </c>
    </row>
    <row r="14" spans="1:5" s="36" customFormat="1" ht="15.75" customHeight="1">
      <c r="A14" s="38" t="s">
        <v>103</v>
      </c>
      <c r="B14" s="25">
        <v>58.5</v>
      </c>
      <c r="C14" s="25">
        <v>154.209748</v>
      </c>
      <c r="D14" s="25">
        <v>154.209748</v>
      </c>
      <c r="E14" s="25">
        <v>100</v>
      </c>
    </row>
    <row r="15" spans="1:5" s="36" customFormat="1" ht="15.75" customHeight="1">
      <c r="A15" s="38" t="s">
        <v>104</v>
      </c>
      <c r="B15" s="25">
        <v>35.2</v>
      </c>
      <c r="C15" s="25">
        <v>90.19431999999999</v>
      </c>
      <c r="D15" s="25">
        <v>90.19431999999999</v>
      </c>
      <c r="E15" s="25">
        <v>100</v>
      </c>
    </row>
    <row r="16" spans="1:5" s="36" customFormat="1" ht="15.75" customHeight="1">
      <c r="A16" s="38" t="s">
        <v>105</v>
      </c>
      <c r="B16" s="25">
        <v>35.2</v>
      </c>
      <c r="C16" s="25">
        <v>90.19431999999999</v>
      </c>
      <c r="D16" s="25">
        <v>90.19431999999999</v>
      </c>
      <c r="E16" s="25">
        <v>100</v>
      </c>
    </row>
    <row r="17" spans="1:5" s="36" customFormat="1" ht="15.75" customHeight="1">
      <c r="A17" s="38" t="s">
        <v>106</v>
      </c>
      <c r="B17" s="25">
        <v>95.95</v>
      </c>
      <c r="C17" s="25">
        <v>117.26776000000001</v>
      </c>
      <c r="D17" s="25">
        <v>117.26776000000001</v>
      </c>
      <c r="E17" s="25">
        <v>100</v>
      </c>
    </row>
    <row r="18" spans="1:5" s="36" customFormat="1" ht="15.75" customHeight="1">
      <c r="A18" s="38" t="s">
        <v>107</v>
      </c>
      <c r="B18" s="25">
        <v>95.95</v>
      </c>
      <c r="C18" s="25">
        <v>117.26776000000001</v>
      </c>
      <c r="D18" s="25">
        <v>117.26776000000001</v>
      </c>
      <c r="E18" s="25">
        <v>100</v>
      </c>
    </row>
    <row r="19" spans="1:5" s="36" customFormat="1" ht="15.75" customHeight="1">
      <c r="A19" s="38" t="s">
        <v>108</v>
      </c>
      <c r="B19" s="25">
        <v>15</v>
      </c>
      <c r="C19" s="25">
        <v>6.139856</v>
      </c>
      <c r="D19" s="25">
        <v>6.139856</v>
      </c>
      <c r="E19" s="25">
        <v>100</v>
      </c>
    </row>
    <row r="20" spans="1:5" s="36" customFormat="1" ht="15.75" customHeight="1">
      <c r="A20" s="38" t="s">
        <v>100</v>
      </c>
      <c r="B20" s="25">
        <v>15</v>
      </c>
      <c r="C20" s="25">
        <v>6.139856</v>
      </c>
      <c r="D20" s="25">
        <v>6.139856</v>
      </c>
      <c r="E20" s="25">
        <v>100</v>
      </c>
    </row>
    <row r="21" spans="1:5" s="36" customFormat="1" ht="15.75" customHeight="1">
      <c r="A21" s="38" t="s">
        <v>249</v>
      </c>
      <c r="B21" s="25">
        <v>1.5</v>
      </c>
      <c r="C21" s="25">
        <v>4.295922</v>
      </c>
      <c r="D21" s="25">
        <v>4.295922</v>
      </c>
      <c r="E21" s="25">
        <v>100</v>
      </c>
    </row>
    <row r="22" spans="1:5" s="36" customFormat="1" ht="15.75" customHeight="1">
      <c r="A22" s="38" t="s">
        <v>100</v>
      </c>
      <c r="B22" s="25">
        <v>1.5</v>
      </c>
      <c r="C22" s="25">
        <v>4.295922</v>
      </c>
      <c r="D22" s="25">
        <v>4.295922</v>
      </c>
      <c r="E22" s="25">
        <v>100</v>
      </c>
    </row>
    <row r="23" spans="1:5" s="36" customFormat="1" ht="15.75" customHeight="1">
      <c r="A23" s="38" t="s">
        <v>109</v>
      </c>
      <c r="B23" s="25">
        <v>196</v>
      </c>
      <c r="C23" s="25">
        <v>125.54026699999999</v>
      </c>
      <c r="D23" s="25">
        <v>125.54026699999999</v>
      </c>
      <c r="E23" s="25">
        <v>100</v>
      </c>
    </row>
    <row r="24" spans="1:5" s="36" customFormat="1" ht="15.75" customHeight="1">
      <c r="A24" s="38" t="s">
        <v>100</v>
      </c>
      <c r="B24" s="25">
        <v>196</v>
      </c>
      <c r="C24" s="25">
        <v>125.54026699999999</v>
      </c>
      <c r="D24" s="25">
        <v>125.54026699999999</v>
      </c>
      <c r="E24" s="25">
        <v>100</v>
      </c>
    </row>
    <row r="25" spans="1:5" s="36" customFormat="1" ht="15.75" customHeight="1">
      <c r="A25" s="38" t="s">
        <v>110</v>
      </c>
      <c r="B25" s="25">
        <v>1979.35</v>
      </c>
      <c r="C25" s="25">
        <v>2660.862839</v>
      </c>
      <c r="D25" s="25">
        <v>2660.862839</v>
      </c>
      <c r="E25" s="25">
        <v>100</v>
      </c>
    </row>
    <row r="26" spans="1:5" s="36" customFormat="1" ht="15.75" customHeight="1">
      <c r="A26" s="38" t="s">
        <v>100</v>
      </c>
      <c r="B26" s="25">
        <v>45</v>
      </c>
      <c r="C26" s="25">
        <v>23.1855</v>
      </c>
      <c r="D26" s="25">
        <v>23.1855</v>
      </c>
      <c r="E26" s="25">
        <v>100</v>
      </c>
    </row>
    <row r="27" spans="1:5" s="36" customFormat="1" ht="15.75" customHeight="1">
      <c r="A27" s="38" t="s">
        <v>107</v>
      </c>
      <c r="B27" s="25">
        <v>1934.35</v>
      </c>
      <c r="C27" s="25">
        <v>2637.677339</v>
      </c>
      <c r="D27" s="25">
        <v>2637.677339</v>
      </c>
      <c r="E27" s="25">
        <v>100</v>
      </c>
    </row>
    <row r="28" spans="1:5" s="36" customFormat="1" ht="15.75" customHeight="1">
      <c r="A28" s="38" t="s">
        <v>111</v>
      </c>
      <c r="B28" s="25">
        <v>30</v>
      </c>
      <c r="C28" s="25">
        <v>5.4924800000000005</v>
      </c>
      <c r="D28" s="25">
        <v>5.4924800000000005</v>
      </c>
      <c r="E28" s="25">
        <v>100</v>
      </c>
    </row>
    <row r="29" spans="1:5" s="36" customFormat="1" ht="15.75" customHeight="1">
      <c r="A29" s="38" t="s">
        <v>100</v>
      </c>
      <c r="B29" s="25">
        <v>30</v>
      </c>
      <c r="C29" s="25">
        <v>5.4924800000000005</v>
      </c>
      <c r="D29" s="25">
        <v>5.4924800000000005</v>
      </c>
      <c r="E29" s="25">
        <v>100</v>
      </c>
    </row>
    <row r="30" spans="1:5" s="36" customFormat="1" ht="15.75" customHeight="1">
      <c r="A30" s="38" t="s">
        <v>112</v>
      </c>
      <c r="B30" s="25">
        <v>260</v>
      </c>
      <c r="C30" s="25">
        <v>351.665826</v>
      </c>
      <c r="D30" s="25">
        <v>351.665826</v>
      </c>
      <c r="E30" s="25">
        <v>100</v>
      </c>
    </row>
    <row r="31" spans="1:5" s="36" customFormat="1" ht="15.75" customHeight="1">
      <c r="A31" s="38" t="s">
        <v>100</v>
      </c>
      <c r="B31" s="25">
        <v>260</v>
      </c>
      <c r="C31" s="25">
        <v>351.665826</v>
      </c>
      <c r="D31" s="25">
        <v>351.665826</v>
      </c>
      <c r="E31" s="25">
        <v>100</v>
      </c>
    </row>
    <row r="32" spans="1:5" s="36" customFormat="1" ht="15.75" customHeight="1">
      <c r="A32" s="38" t="s">
        <v>113</v>
      </c>
      <c r="B32" s="25">
        <v>60</v>
      </c>
      <c r="C32" s="25">
        <v>17.5009</v>
      </c>
      <c r="D32" s="25">
        <v>17.5009</v>
      </c>
      <c r="E32" s="25">
        <v>100</v>
      </c>
    </row>
    <row r="33" spans="1:5" s="36" customFormat="1" ht="15.75" customHeight="1">
      <c r="A33" s="38" t="s">
        <v>100</v>
      </c>
      <c r="B33" s="25">
        <v>60</v>
      </c>
      <c r="C33" s="25">
        <v>17.5009</v>
      </c>
      <c r="D33" s="25">
        <v>17.5009</v>
      </c>
      <c r="E33" s="25">
        <v>100</v>
      </c>
    </row>
    <row r="34" spans="1:5" s="36" customFormat="1" ht="15.75" customHeight="1">
      <c r="A34" s="38" t="s">
        <v>114</v>
      </c>
      <c r="B34" s="25">
        <v>340.05999999999995</v>
      </c>
      <c r="C34" s="25">
        <v>373.48082200000005</v>
      </c>
      <c r="D34" s="25">
        <v>373.48082200000005</v>
      </c>
      <c r="E34" s="25">
        <v>100</v>
      </c>
    </row>
    <row r="35" spans="1:5" s="36" customFormat="1" ht="15.75" customHeight="1">
      <c r="A35" s="38" t="s">
        <v>115</v>
      </c>
      <c r="B35" s="25">
        <v>340.05999999999995</v>
      </c>
      <c r="C35" s="25">
        <v>373.48082200000005</v>
      </c>
      <c r="D35" s="25">
        <v>373.48082200000005</v>
      </c>
      <c r="E35" s="25">
        <v>100</v>
      </c>
    </row>
    <row r="36" spans="1:5" s="36" customFormat="1" ht="15.75" customHeight="1">
      <c r="A36" s="38" t="s">
        <v>116</v>
      </c>
      <c r="B36" s="25">
        <v>77.26</v>
      </c>
      <c r="C36" s="25">
        <v>80.70886999999999</v>
      </c>
      <c r="D36" s="25">
        <v>80.70886999999999</v>
      </c>
      <c r="E36" s="25">
        <v>100</v>
      </c>
    </row>
    <row r="37" spans="1:5" s="36" customFormat="1" ht="15.75" customHeight="1">
      <c r="A37" s="38" t="s">
        <v>117</v>
      </c>
      <c r="B37" s="25">
        <v>77.26</v>
      </c>
      <c r="C37" s="25">
        <v>80.70886999999999</v>
      </c>
      <c r="D37" s="25">
        <v>80.70886999999999</v>
      </c>
      <c r="E37" s="25">
        <v>100</v>
      </c>
    </row>
    <row r="38" spans="1:5" s="36" customFormat="1" ht="15.75" customHeight="1">
      <c r="A38" s="38" t="s">
        <v>100</v>
      </c>
      <c r="B38" s="25">
        <v>77.26</v>
      </c>
      <c r="C38" s="25">
        <v>80.70886999999999</v>
      </c>
      <c r="D38" s="25">
        <v>80.70886999999999</v>
      </c>
      <c r="E38" s="25">
        <v>100</v>
      </c>
    </row>
    <row r="39" spans="1:5" s="36" customFormat="1" ht="15.75" customHeight="1">
      <c r="A39" s="38" t="s">
        <v>118</v>
      </c>
      <c r="B39" s="25">
        <v>28818.43</v>
      </c>
      <c r="C39" s="25">
        <v>34752.680449</v>
      </c>
      <c r="D39" s="25">
        <v>34752.680449</v>
      </c>
      <c r="E39" s="25">
        <v>100</v>
      </c>
    </row>
    <row r="40" spans="1:5" s="36" customFormat="1" ht="15.75" customHeight="1">
      <c r="A40" s="38" t="s">
        <v>119</v>
      </c>
      <c r="B40" s="25">
        <v>60</v>
      </c>
      <c r="C40" s="25">
        <v>58.127283999999996</v>
      </c>
      <c r="D40" s="25">
        <v>58.127283999999996</v>
      </c>
      <c r="E40" s="25">
        <v>100</v>
      </c>
    </row>
    <row r="41" spans="1:5" s="36" customFormat="1" ht="15.75" customHeight="1">
      <c r="A41" s="38" t="s">
        <v>100</v>
      </c>
      <c r="B41" s="25">
        <v>60</v>
      </c>
      <c r="C41" s="25">
        <v>58.127283999999996</v>
      </c>
      <c r="D41" s="25">
        <v>58.127283999999996</v>
      </c>
      <c r="E41" s="25">
        <v>100</v>
      </c>
    </row>
    <row r="42" spans="1:5" s="36" customFormat="1" ht="15.75" customHeight="1">
      <c r="A42" s="38" t="s">
        <v>120</v>
      </c>
      <c r="B42" s="25">
        <v>28758.43</v>
      </c>
      <c r="C42" s="25">
        <v>31994.553164999998</v>
      </c>
      <c r="D42" s="25">
        <v>31994.553164999998</v>
      </c>
      <c r="E42" s="25">
        <v>100</v>
      </c>
    </row>
    <row r="43" spans="1:5" s="36" customFormat="1" ht="15.75" customHeight="1">
      <c r="A43" s="38" t="s">
        <v>121</v>
      </c>
      <c r="B43" s="25">
        <v>10718.920000000002</v>
      </c>
      <c r="C43" s="25">
        <v>13655.967317999997</v>
      </c>
      <c r="D43" s="25">
        <v>13655.967317999997</v>
      </c>
      <c r="E43" s="25">
        <v>100</v>
      </c>
    </row>
    <row r="44" spans="1:5" s="36" customFormat="1" ht="15.75" customHeight="1">
      <c r="A44" s="38" t="s">
        <v>122</v>
      </c>
      <c r="B44" s="25">
        <v>10917.68</v>
      </c>
      <c r="C44" s="25">
        <v>12726.683493</v>
      </c>
      <c r="D44" s="25">
        <v>12726.683493</v>
      </c>
      <c r="E44" s="25">
        <v>100</v>
      </c>
    </row>
    <row r="45" spans="1:5" s="36" customFormat="1" ht="15.75" customHeight="1">
      <c r="A45" s="38" t="s">
        <v>123</v>
      </c>
      <c r="B45" s="25">
        <v>5696.83</v>
      </c>
      <c r="C45" s="25">
        <v>3548.323054</v>
      </c>
      <c r="D45" s="25">
        <v>3548.323054</v>
      </c>
      <c r="E45" s="25">
        <v>100</v>
      </c>
    </row>
    <row r="46" spans="1:5" s="36" customFormat="1" ht="15.75" customHeight="1">
      <c r="A46" s="38" t="s">
        <v>124</v>
      </c>
      <c r="B46" s="25">
        <v>1425</v>
      </c>
      <c r="C46" s="25">
        <v>2063.5793</v>
      </c>
      <c r="D46" s="25">
        <v>2063.5793</v>
      </c>
      <c r="E46" s="25">
        <v>100</v>
      </c>
    </row>
    <row r="47" spans="1:5" s="36" customFormat="1" ht="15.75" customHeight="1">
      <c r="A47" s="38" t="s">
        <v>270</v>
      </c>
      <c r="B47" s="25"/>
      <c r="C47" s="25">
        <v>2700</v>
      </c>
      <c r="D47" s="25">
        <v>2700</v>
      </c>
      <c r="E47" s="25">
        <v>100</v>
      </c>
    </row>
    <row r="48" spans="1:5" s="36" customFormat="1" ht="15.75" customHeight="1">
      <c r="A48" s="49" t="s">
        <v>274</v>
      </c>
      <c r="B48" s="25"/>
      <c r="C48" s="25">
        <v>2700</v>
      </c>
      <c r="D48" s="25">
        <v>2700</v>
      </c>
      <c r="E48" s="25"/>
    </row>
    <row r="49" spans="1:5" s="36" customFormat="1" ht="15.75" customHeight="1">
      <c r="A49" s="38" t="s">
        <v>125</v>
      </c>
      <c r="B49" s="25">
        <v>5666</v>
      </c>
      <c r="C49" s="25">
        <v>6439.7674</v>
      </c>
      <c r="D49" s="25">
        <v>6439.7674</v>
      </c>
      <c r="E49" s="25">
        <v>100</v>
      </c>
    </row>
    <row r="50" spans="1:5" s="36" customFormat="1" ht="15.75" customHeight="1">
      <c r="A50" s="38" t="s">
        <v>126</v>
      </c>
      <c r="B50" s="25">
        <v>5600</v>
      </c>
      <c r="C50" s="25">
        <v>6421.7</v>
      </c>
      <c r="D50" s="25">
        <v>6421.7</v>
      </c>
      <c r="E50" s="25">
        <v>100</v>
      </c>
    </row>
    <row r="51" spans="1:5" s="36" customFormat="1" ht="15.75" customHeight="1">
      <c r="A51" s="38" t="s">
        <v>127</v>
      </c>
      <c r="B51" s="25">
        <v>5600</v>
      </c>
      <c r="C51" s="25">
        <v>6421.7</v>
      </c>
      <c r="D51" s="25">
        <v>6421.7</v>
      </c>
      <c r="E51" s="25">
        <v>100</v>
      </c>
    </row>
    <row r="52" spans="1:5" s="36" customFormat="1" ht="15.75" customHeight="1">
      <c r="A52" s="38" t="s">
        <v>128</v>
      </c>
      <c r="B52" s="25">
        <v>66</v>
      </c>
      <c r="C52" s="25">
        <v>18.0674</v>
      </c>
      <c r="D52" s="25">
        <v>18.0674</v>
      </c>
      <c r="E52" s="25">
        <v>100</v>
      </c>
    </row>
    <row r="53" spans="1:5" s="36" customFormat="1" ht="15.75" customHeight="1">
      <c r="A53" s="38" t="s">
        <v>129</v>
      </c>
      <c r="B53" s="25">
        <v>66</v>
      </c>
      <c r="C53" s="25">
        <v>18.0674</v>
      </c>
      <c r="D53" s="25">
        <v>18.0674</v>
      </c>
      <c r="E53" s="25">
        <v>100</v>
      </c>
    </row>
    <row r="54" spans="1:5" s="36" customFormat="1" ht="15.75" customHeight="1">
      <c r="A54" s="38" t="s">
        <v>130</v>
      </c>
      <c r="B54" s="25">
        <v>3204.54</v>
      </c>
      <c r="C54" s="25">
        <v>3089.488259</v>
      </c>
      <c r="D54" s="25">
        <v>3089.488259</v>
      </c>
      <c r="E54" s="25">
        <v>100</v>
      </c>
    </row>
    <row r="55" spans="1:5" s="36" customFormat="1" ht="15.75" customHeight="1">
      <c r="A55" s="38" t="s">
        <v>131</v>
      </c>
      <c r="B55" s="25">
        <v>2314.21</v>
      </c>
      <c r="C55" s="25">
        <v>2122.275122</v>
      </c>
      <c r="D55" s="25">
        <v>2122.275122</v>
      </c>
      <c r="E55" s="25">
        <v>100</v>
      </c>
    </row>
    <row r="56" spans="1:5" s="36" customFormat="1" ht="15.75" customHeight="1">
      <c r="A56" s="38" t="s">
        <v>132</v>
      </c>
      <c r="B56" s="25">
        <v>2314.21</v>
      </c>
      <c r="C56" s="25">
        <v>2122.275122</v>
      </c>
      <c r="D56" s="25">
        <v>2122.275122</v>
      </c>
      <c r="E56" s="25">
        <v>100</v>
      </c>
    </row>
    <row r="57" spans="1:5" s="36" customFormat="1" ht="15.75" customHeight="1">
      <c r="A57" s="38" t="s">
        <v>133</v>
      </c>
      <c r="B57" s="25">
        <v>890.33</v>
      </c>
      <c r="C57" s="25">
        <v>967.213137</v>
      </c>
      <c r="D57" s="25">
        <v>967.213137</v>
      </c>
      <c r="E57" s="25">
        <v>100</v>
      </c>
    </row>
    <row r="58" spans="1:5" s="36" customFormat="1" ht="15.75" customHeight="1">
      <c r="A58" s="38" t="s">
        <v>134</v>
      </c>
      <c r="B58" s="25">
        <v>890.33</v>
      </c>
      <c r="C58" s="25">
        <v>967.213137</v>
      </c>
      <c r="D58" s="25">
        <v>967.213137</v>
      </c>
      <c r="E58" s="25">
        <v>100</v>
      </c>
    </row>
    <row r="59" spans="1:5" s="36" customFormat="1" ht="15.75" customHeight="1">
      <c r="A59" s="38" t="s">
        <v>135</v>
      </c>
      <c r="B59" s="25">
        <v>16548.45</v>
      </c>
      <c r="C59" s="25">
        <v>15980.803258000002</v>
      </c>
      <c r="D59" s="25">
        <v>15980.803258000002</v>
      </c>
      <c r="E59" s="25">
        <v>100</v>
      </c>
    </row>
    <row r="60" spans="1:5" s="36" customFormat="1" ht="15.75" customHeight="1">
      <c r="A60" s="38" t="s">
        <v>136</v>
      </c>
      <c r="B60" s="25">
        <v>1912.85</v>
      </c>
      <c r="C60" s="25">
        <v>1390.089869</v>
      </c>
      <c r="D60" s="25">
        <v>1390.089869</v>
      </c>
      <c r="E60" s="25">
        <v>100</v>
      </c>
    </row>
    <row r="61" spans="1:5" s="36" customFormat="1" ht="15.75" customHeight="1">
      <c r="A61" s="49" t="s">
        <v>100</v>
      </c>
      <c r="B61" s="25">
        <v>200</v>
      </c>
      <c r="C61" s="25"/>
      <c r="D61" s="25"/>
      <c r="E61" s="25">
        <v>100</v>
      </c>
    </row>
    <row r="62" spans="1:5" s="36" customFormat="1" ht="15.75" customHeight="1">
      <c r="A62" s="49" t="s">
        <v>137</v>
      </c>
      <c r="B62" s="25">
        <v>1712.85</v>
      </c>
      <c r="C62" s="25">
        <v>1390.089869</v>
      </c>
      <c r="D62" s="25">
        <v>1390.089869</v>
      </c>
      <c r="E62" s="25">
        <v>100</v>
      </c>
    </row>
    <row r="63" spans="1:5" s="36" customFormat="1" ht="15.75" customHeight="1">
      <c r="A63" s="38" t="s">
        <v>138</v>
      </c>
      <c r="B63" s="25">
        <v>15</v>
      </c>
      <c r="C63" s="25">
        <v>15</v>
      </c>
      <c r="D63" s="25">
        <v>15</v>
      </c>
      <c r="E63" s="25">
        <v>100</v>
      </c>
    </row>
    <row r="64" spans="1:5" s="36" customFormat="1" ht="15.75" customHeight="1">
      <c r="A64" s="38" t="s">
        <v>250</v>
      </c>
      <c r="B64" s="25">
        <v>15</v>
      </c>
      <c r="C64" s="59">
        <v>15</v>
      </c>
      <c r="D64" s="59">
        <v>15</v>
      </c>
      <c r="E64" s="25">
        <v>100</v>
      </c>
    </row>
    <row r="65" spans="1:5" s="36" customFormat="1" ht="15.75" customHeight="1">
      <c r="A65" s="38" t="s">
        <v>139</v>
      </c>
      <c r="B65" s="25">
        <v>7324.080000000004</v>
      </c>
      <c r="C65" s="59">
        <v>6833.887331999999</v>
      </c>
      <c r="D65" s="59">
        <v>6833.887331999999</v>
      </c>
      <c r="E65" s="25">
        <v>100</v>
      </c>
    </row>
    <row r="66" spans="1:5" s="36" customFormat="1" ht="15.75" customHeight="1">
      <c r="A66" s="38" t="s">
        <v>140</v>
      </c>
      <c r="B66" s="25">
        <v>179.63</v>
      </c>
      <c r="C66" s="59">
        <v>183.150502</v>
      </c>
      <c r="D66" s="59">
        <v>183.150502</v>
      </c>
      <c r="E66" s="25">
        <v>100</v>
      </c>
    </row>
    <row r="67" spans="1:5" s="36" customFormat="1" ht="15.75" customHeight="1">
      <c r="A67" s="38" t="s">
        <v>141</v>
      </c>
      <c r="B67" s="25">
        <v>186.5</v>
      </c>
      <c r="C67" s="59">
        <v>136.56173</v>
      </c>
      <c r="D67" s="59">
        <v>136.56173</v>
      </c>
      <c r="E67" s="25">
        <v>100</v>
      </c>
    </row>
    <row r="68" spans="1:5" s="36" customFormat="1" ht="15.75" customHeight="1">
      <c r="A68" s="38" t="s">
        <v>142</v>
      </c>
      <c r="B68" s="25">
        <v>4994.95</v>
      </c>
      <c r="C68" s="59">
        <v>4510.284770000001</v>
      </c>
      <c r="D68" s="59">
        <v>4510.284770000001</v>
      </c>
      <c r="E68" s="25">
        <v>100</v>
      </c>
    </row>
    <row r="69" spans="1:5" s="36" customFormat="1" ht="15.75" customHeight="1">
      <c r="A69" s="38" t="s">
        <v>143</v>
      </c>
      <c r="B69" s="25">
        <v>1963</v>
      </c>
      <c r="C69" s="59">
        <v>2003.8903299999997</v>
      </c>
      <c r="D69" s="59">
        <v>2003.8903299999997</v>
      </c>
      <c r="E69" s="25">
        <v>100</v>
      </c>
    </row>
    <row r="70" spans="1:5" s="36" customFormat="1" ht="15.75" customHeight="1">
      <c r="A70" s="38" t="s">
        <v>144</v>
      </c>
      <c r="B70" s="25">
        <v>2291.01</v>
      </c>
      <c r="C70" s="59">
        <v>2291.01</v>
      </c>
      <c r="D70" s="59">
        <v>2291.01</v>
      </c>
      <c r="E70" s="25">
        <v>100</v>
      </c>
    </row>
    <row r="71" spans="1:5" s="36" customFormat="1" ht="15.75" customHeight="1">
      <c r="A71" s="38" t="s">
        <v>145</v>
      </c>
      <c r="B71" s="25">
        <v>2291.01</v>
      </c>
      <c r="C71" s="59">
        <v>2291.01</v>
      </c>
      <c r="D71" s="59">
        <v>2291.01</v>
      </c>
      <c r="E71" s="25">
        <v>100</v>
      </c>
    </row>
    <row r="72" spans="1:5" s="36" customFormat="1" ht="15.75" customHeight="1">
      <c r="A72" s="38" t="s">
        <v>146</v>
      </c>
      <c r="B72" s="25">
        <v>525.55</v>
      </c>
      <c r="C72" s="59">
        <v>300</v>
      </c>
      <c r="D72" s="59">
        <v>300</v>
      </c>
      <c r="E72" s="25">
        <v>100</v>
      </c>
    </row>
    <row r="73" spans="1:5" s="36" customFormat="1" ht="15.75" customHeight="1">
      <c r="A73" s="38" t="s">
        <v>147</v>
      </c>
      <c r="B73" s="25">
        <v>525.55</v>
      </c>
      <c r="C73" s="59">
        <v>300</v>
      </c>
      <c r="D73" s="59">
        <v>300</v>
      </c>
      <c r="E73" s="25">
        <v>100</v>
      </c>
    </row>
    <row r="74" spans="1:5" s="36" customFormat="1" ht="15.75" customHeight="1">
      <c r="A74" s="38" t="s">
        <v>148</v>
      </c>
      <c r="B74" s="25">
        <v>45</v>
      </c>
      <c r="C74" s="59">
        <v>45</v>
      </c>
      <c r="D74" s="59">
        <v>45</v>
      </c>
      <c r="E74" s="25">
        <v>100</v>
      </c>
    </row>
    <row r="75" spans="1:5" s="36" customFormat="1" ht="15.75" customHeight="1">
      <c r="A75" s="38" t="s">
        <v>149</v>
      </c>
      <c r="B75" s="25">
        <v>15</v>
      </c>
      <c r="C75" s="59">
        <v>15</v>
      </c>
      <c r="D75" s="59">
        <v>15</v>
      </c>
      <c r="E75" s="25">
        <v>100</v>
      </c>
    </row>
    <row r="76" spans="1:5" s="36" customFormat="1" ht="15.75" customHeight="1">
      <c r="A76" s="38" t="s">
        <v>150</v>
      </c>
      <c r="B76" s="25">
        <v>30</v>
      </c>
      <c r="C76" s="59">
        <v>30</v>
      </c>
      <c r="D76" s="59">
        <v>30</v>
      </c>
      <c r="E76" s="25">
        <v>100</v>
      </c>
    </row>
    <row r="77" spans="1:5" s="36" customFormat="1" ht="15.75" customHeight="1">
      <c r="A77" s="38" t="s">
        <v>151</v>
      </c>
      <c r="B77" s="25">
        <v>30</v>
      </c>
      <c r="C77" s="59">
        <v>30</v>
      </c>
      <c r="D77" s="59">
        <v>30</v>
      </c>
      <c r="E77" s="25">
        <v>100</v>
      </c>
    </row>
    <row r="78" spans="1:5" s="36" customFormat="1" ht="15.75" customHeight="1">
      <c r="A78" s="38" t="s">
        <v>152</v>
      </c>
      <c r="B78" s="25">
        <v>20</v>
      </c>
      <c r="C78" s="59">
        <v>20</v>
      </c>
      <c r="D78" s="59">
        <v>20</v>
      </c>
      <c r="E78" s="25">
        <v>100</v>
      </c>
    </row>
    <row r="79" spans="1:5" s="36" customFormat="1" ht="15.75" customHeight="1">
      <c r="A79" s="38" t="s">
        <v>153</v>
      </c>
      <c r="B79" s="25">
        <v>10</v>
      </c>
      <c r="C79" s="59">
        <v>10</v>
      </c>
      <c r="D79" s="59">
        <v>10</v>
      </c>
      <c r="E79" s="25">
        <v>100</v>
      </c>
    </row>
    <row r="80" spans="1:5" s="36" customFormat="1" ht="15.75" customHeight="1">
      <c r="A80" s="38" t="s">
        <v>154</v>
      </c>
      <c r="B80" s="25">
        <v>1547.76</v>
      </c>
      <c r="C80" s="59">
        <v>1409.563062</v>
      </c>
      <c r="D80" s="59">
        <v>1409.563062</v>
      </c>
      <c r="E80" s="25">
        <v>100</v>
      </c>
    </row>
    <row r="81" spans="1:5" s="36" customFormat="1" ht="15.75" customHeight="1">
      <c r="A81" s="38" t="s">
        <v>155</v>
      </c>
      <c r="B81" s="25">
        <v>1547.76</v>
      </c>
      <c r="C81" s="59">
        <v>1409.5630620000002</v>
      </c>
      <c r="D81" s="59">
        <v>1409.5630620000002</v>
      </c>
      <c r="E81" s="25">
        <v>100</v>
      </c>
    </row>
    <row r="82" spans="1:5" s="36" customFormat="1" ht="15.75" customHeight="1">
      <c r="A82" s="38" t="s">
        <v>158</v>
      </c>
      <c r="B82" s="25">
        <v>330</v>
      </c>
      <c r="C82" s="25">
        <v>330</v>
      </c>
      <c r="D82" s="25">
        <v>330</v>
      </c>
      <c r="E82" s="25">
        <v>100</v>
      </c>
    </row>
    <row r="83" spans="1:5" s="36" customFormat="1" ht="15.75" customHeight="1">
      <c r="A83" s="38" t="s">
        <v>159</v>
      </c>
      <c r="B83" s="25">
        <v>330</v>
      </c>
      <c r="C83" s="25">
        <v>330</v>
      </c>
      <c r="D83" s="25">
        <v>330</v>
      </c>
      <c r="E83" s="25">
        <v>100</v>
      </c>
    </row>
    <row r="84" spans="1:5" s="36" customFormat="1" ht="15.75" customHeight="1">
      <c r="A84" s="38" t="s">
        <v>156</v>
      </c>
      <c r="B84" s="25">
        <v>182.71</v>
      </c>
      <c r="C84" s="59">
        <v>90.8543</v>
      </c>
      <c r="D84" s="59">
        <v>90.8543</v>
      </c>
      <c r="E84" s="25">
        <v>100</v>
      </c>
    </row>
    <row r="85" spans="1:5" s="36" customFormat="1" ht="15.75" customHeight="1">
      <c r="A85" s="38" t="s">
        <v>157</v>
      </c>
      <c r="B85" s="25">
        <v>182.71</v>
      </c>
      <c r="C85" s="59">
        <v>90.8543</v>
      </c>
      <c r="D85" s="59">
        <v>90.8543</v>
      </c>
      <c r="E85" s="25">
        <v>100</v>
      </c>
    </row>
    <row r="86" spans="1:5" s="36" customFormat="1" ht="15.75" customHeight="1">
      <c r="A86" s="38" t="s">
        <v>160</v>
      </c>
      <c r="B86" s="25">
        <v>50</v>
      </c>
      <c r="C86" s="59">
        <v>50</v>
      </c>
      <c r="D86" s="59">
        <v>50</v>
      </c>
      <c r="E86" s="25">
        <v>100</v>
      </c>
    </row>
    <row r="87" spans="1:5" s="36" customFormat="1" ht="15.75" customHeight="1">
      <c r="A87" s="38" t="s">
        <v>161</v>
      </c>
      <c r="B87" s="25">
        <v>50</v>
      </c>
      <c r="C87" s="59">
        <v>50</v>
      </c>
      <c r="D87" s="59">
        <v>50</v>
      </c>
      <c r="E87" s="25">
        <v>100</v>
      </c>
    </row>
    <row r="88" spans="1:5" s="36" customFormat="1" ht="15.75" customHeight="1">
      <c r="A88" s="38" t="s">
        <v>251</v>
      </c>
      <c r="B88" s="25"/>
      <c r="C88" s="59">
        <v>208.1461</v>
      </c>
      <c r="D88" s="59">
        <v>208.1461</v>
      </c>
      <c r="E88" s="25">
        <v>100</v>
      </c>
    </row>
    <row r="89" spans="1:5" s="36" customFormat="1" ht="15.75" customHeight="1">
      <c r="A89" s="38" t="s">
        <v>216</v>
      </c>
      <c r="B89" s="25"/>
      <c r="C89" s="59">
        <v>208.1461</v>
      </c>
      <c r="D89" s="59">
        <v>208.1461</v>
      </c>
      <c r="E89" s="25">
        <v>100</v>
      </c>
    </row>
    <row r="90" spans="1:5" s="36" customFormat="1" ht="15.75" customHeight="1">
      <c r="A90" s="38" t="s">
        <v>162</v>
      </c>
      <c r="B90" s="25">
        <v>2294.49</v>
      </c>
      <c r="C90" s="59">
        <v>2987.252595</v>
      </c>
      <c r="D90" s="59">
        <v>2987.252595</v>
      </c>
      <c r="E90" s="25">
        <v>100</v>
      </c>
    </row>
    <row r="91" spans="1:5" s="36" customFormat="1" ht="15.75" customHeight="1">
      <c r="A91" s="49" t="s">
        <v>163</v>
      </c>
      <c r="B91" s="25">
        <v>2294.49</v>
      </c>
      <c r="C91" s="59">
        <v>2987.252595</v>
      </c>
      <c r="D91" s="59">
        <v>2987.252595</v>
      </c>
      <c r="E91" s="25">
        <v>100</v>
      </c>
    </row>
    <row r="92" spans="1:5" s="36" customFormat="1" ht="15.75" customHeight="1">
      <c r="A92" s="38" t="s">
        <v>164</v>
      </c>
      <c r="B92" s="25">
        <v>11289.77</v>
      </c>
      <c r="C92" s="25">
        <v>10159.618831</v>
      </c>
      <c r="D92" s="25">
        <v>10159.618831</v>
      </c>
      <c r="E92" s="25">
        <v>100</v>
      </c>
    </row>
    <row r="93" spans="1:5" s="36" customFormat="1" ht="15.75" customHeight="1">
      <c r="A93" s="38" t="s">
        <v>165</v>
      </c>
      <c r="B93" s="25">
        <v>1409.66</v>
      </c>
      <c r="C93" s="25">
        <v>281.704131</v>
      </c>
      <c r="D93" s="25">
        <v>281.704131</v>
      </c>
      <c r="E93" s="25">
        <v>100</v>
      </c>
    </row>
    <row r="94" spans="1:5" s="36" customFormat="1" ht="15.75" customHeight="1">
      <c r="A94" s="38" t="s">
        <v>100</v>
      </c>
      <c r="B94" s="25">
        <v>1149.5</v>
      </c>
      <c r="C94" s="25">
        <v>62.0324</v>
      </c>
      <c r="D94" s="25">
        <v>62.0324</v>
      </c>
      <c r="E94" s="25">
        <v>100</v>
      </c>
    </row>
    <row r="95" spans="1:5" s="36" customFormat="1" ht="15.75" customHeight="1">
      <c r="A95" s="38" t="s">
        <v>166</v>
      </c>
      <c r="B95" s="25">
        <v>260.16</v>
      </c>
      <c r="C95" s="25">
        <v>219.671731</v>
      </c>
      <c r="D95" s="25">
        <v>219.671731</v>
      </c>
      <c r="E95" s="25">
        <v>100</v>
      </c>
    </row>
    <row r="96" spans="1:5" s="36" customFormat="1" ht="15.75" customHeight="1">
      <c r="A96" s="38" t="s">
        <v>167</v>
      </c>
      <c r="B96" s="25">
        <v>6317.52</v>
      </c>
      <c r="C96" s="25">
        <v>6257.518854999999</v>
      </c>
      <c r="D96" s="25">
        <v>6257.518854999999</v>
      </c>
      <c r="E96" s="25">
        <v>100</v>
      </c>
    </row>
    <row r="97" spans="1:5" s="36" customFormat="1" ht="15.75" customHeight="1">
      <c r="A97" s="38" t="s">
        <v>168</v>
      </c>
      <c r="B97" s="25">
        <v>6317.52</v>
      </c>
      <c r="C97" s="25">
        <v>6257.518854999999</v>
      </c>
      <c r="D97" s="25">
        <v>6257.518854999999</v>
      </c>
      <c r="E97" s="25">
        <v>100</v>
      </c>
    </row>
    <row r="98" spans="1:5" s="36" customFormat="1" ht="15.75" customHeight="1">
      <c r="A98" s="38" t="s">
        <v>169</v>
      </c>
      <c r="B98" s="25">
        <v>1110</v>
      </c>
      <c r="C98" s="25">
        <v>857.6564</v>
      </c>
      <c r="D98" s="25">
        <v>857.6564</v>
      </c>
      <c r="E98" s="25">
        <v>100</v>
      </c>
    </row>
    <row r="99" spans="1:5" s="36" customFormat="1" ht="15.75" customHeight="1">
      <c r="A99" s="38" t="s">
        <v>170</v>
      </c>
      <c r="B99" s="25">
        <v>1110</v>
      </c>
      <c r="C99" s="25">
        <v>857.6564</v>
      </c>
      <c r="D99" s="25">
        <v>857.6564</v>
      </c>
      <c r="E99" s="25">
        <v>100</v>
      </c>
    </row>
    <row r="100" spans="1:5" s="36" customFormat="1" ht="15.75" customHeight="1">
      <c r="A100" s="49" t="s">
        <v>164</v>
      </c>
      <c r="B100" s="25">
        <v>70</v>
      </c>
      <c r="C100" s="25"/>
      <c r="D100" s="25"/>
      <c r="E100" s="25">
        <v>100</v>
      </c>
    </row>
    <row r="101" spans="1:5" s="36" customFormat="1" ht="15.75" customHeight="1">
      <c r="A101" s="38" t="s">
        <v>252</v>
      </c>
      <c r="B101" s="25">
        <v>70</v>
      </c>
      <c r="C101" s="25"/>
      <c r="D101" s="25"/>
      <c r="E101" s="25">
        <v>100</v>
      </c>
    </row>
    <row r="102" spans="1:5" s="36" customFormat="1" ht="15.75" customHeight="1">
      <c r="A102" s="38" t="s">
        <v>171</v>
      </c>
      <c r="B102" s="25">
        <v>2382.5899999999997</v>
      </c>
      <c r="C102" s="25">
        <v>2760.675445</v>
      </c>
      <c r="D102" s="25">
        <v>2760.675445</v>
      </c>
      <c r="E102" s="25">
        <v>100</v>
      </c>
    </row>
    <row r="103" spans="1:5" s="36" customFormat="1" ht="15.75" customHeight="1">
      <c r="A103" s="38" t="s">
        <v>172</v>
      </c>
      <c r="B103" s="25">
        <v>116.64</v>
      </c>
      <c r="C103" s="25">
        <v>114.97863000000001</v>
      </c>
      <c r="D103" s="25">
        <v>114.97863000000001</v>
      </c>
      <c r="E103" s="25">
        <v>100</v>
      </c>
    </row>
    <row r="104" spans="1:5" s="36" customFormat="1" ht="15.75" customHeight="1">
      <c r="A104" s="49" t="s">
        <v>173</v>
      </c>
      <c r="B104" s="25">
        <v>2265.95</v>
      </c>
      <c r="C104" s="25">
        <v>2645.696815</v>
      </c>
      <c r="D104" s="25">
        <v>2645.696815</v>
      </c>
      <c r="E104" s="25">
        <v>100</v>
      </c>
    </row>
    <row r="105" spans="1:5" s="36" customFormat="1" ht="15.75" customHeight="1">
      <c r="A105" s="38" t="s">
        <v>218</v>
      </c>
      <c r="B105" s="25"/>
      <c r="C105" s="25">
        <v>2.064</v>
      </c>
      <c r="D105" s="25">
        <v>2.064</v>
      </c>
      <c r="E105" s="25">
        <v>100</v>
      </c>
    </row>
    <row r="106" spans="1:5" s="36" customFormat="1" ht="15.75" customHeight="1">
      <c r="A106" s="38" t="s">
        <v>253</v>
      </c>
      <c r="B106" s="25"/>
      <c r="C106" s="25">
        <v>2.064</v>
      </c>
      <c r="D106" s="25">
        <v>2.064</v>
      </c>
      <c r="E106" s="25">
        <v>100</v>
      </c>
    </row>
    <row r="107" spans="1:5" s="36" customFormat="1" ht="15.75" customHeight="1">
      <c r="A107" s="38" t="s">
        <v>174</v>
      </c>
      <c r="B107" s="25">
        <v>253.2</v>
      </c>
      <c r="C107" s="25">
        <v>249.031478</v>
      </c>
      <c r="D107" s="25">
        <v>249.031478</v>
      </c>
      <c r="E107" s="25">
        <v>100</v>
      </c>
    </row>
    <row r="108" spans="1:5" s="36" customFormat="1" ht="15.75" customHeight="1">
      <c r="A108" s="38" t="s">
        <v>175</v>
      </c>
      <c r="B108" s="25">
        <v>253.2</v>
      </c>
      <c r="C108" s="25">
        <v>249.031478</v>
      </c>
      <c r="D108" s="25">
        <v>249.031478</v>
      </c>
      <c r="E108" s="25">
        <v>100</v>
      </c>
    </row>
    <row r="109" spans="1:5" s="36" customFormat="1" ht="15.75" customHeight="1">
      <c r="A109" s="38" t="s">
        <v>176</v>
      </c>
      <c r="B109" s="25">
        <v>253.2</v>
      </c>
      <c r="C109" s="25">
        <v>249.031478</v>
      </c>
      <c r="D109" s="25">
        <v>249.031478</v>
      </c>
      <c r="E109" s="25">
        <v>100</v>
      </c>
    </row>
    <row r="110" spans="1:5" s="36" customFormat="1" ht="15.75" customHeight="1">
      <c r="A110" s="38" t="s">
        <v>177</v>
      </c>
      <c r="B110" s="25">
        <v>33650.02</v>
      </c>
      <c r="C110" s="25">
        <v>36637.234394</v>
      </c>
      <c r="D110" s="25">
        <v>36637.234394</v>
      </c>
      <c r="E110" s="25">
        <v>100</v>
      </c>
    </row>
    <row r="111" spans="1:5" s="36" customFormat="1" ht="15.75" customHeight="1">
      <c r="A111" s="38" t="s">
        <v>178</v>
      </c>
      <c r="B111" s="25">
        <v>24045.05</v>
      </c>
      <c r="C111" s="25">
        <v>25905.292391</v>
      </c>
      <c r="D111" s="25">
        <v>25905.292391</v>
      </c>
      <c r="E111" s="25">
        <v>100</v>
      </c>
    </row>
    <row r="112" spans="1:5" s="36" customFormat="1" ht="15.75" customHeight="1">
      <c r="A112" s="38" t="s">
        <v>179</v>
      </c>
      <c r="B112" s="25">
        <v>4216.35</v>
      </c>
      <c r="C112" s="25">
        <v>3817.106475</v>
      </c>
      <c r="D112" s="25">
        <v>3817.106475</v>
      </c>
      <c r="E112" s="25">
        <v>100</v>
      </c>
    </row>
    <row r="113" spans="1:5" s="36" customFormat="1" ht="15.75" customHeight="1">
      <c r="A113" s="38" t="s">
        <v>180</v>
      </c>
      <c r="B113" s="25">
        <v>19828.7</v>
      </c>
      <c r="C113" s="25">
        <v>22088.185916</v>
      </c>
      <c r="D113" s="25">
        <v>22088.185916</v>
      </c>
      <c r="E113" s="25">
        <v>100</v>
      </c>
    </row>
    <row r="114" spans="1:5" s="36" customFormat="1" ht="15.75" customHeight="1">
      <c r="A114" s="40" t="s">
        <v>181</v>
      </c>
      <c r="B114" s="25">
        <v>2500</v>
      </c>
      <c r="C114" s="25">
        <v>2131.6979100000003</v>
      </c>
      <c r="D114" s="25">
        <v>2131.6979100000003</v>
      </c>
      <c r="E114" s="25">
        <v>100</v>
      </c>
    </row>
    <row r="115" spans="1:5" s="36" customFormat="1" ht="15.75" customHeight="1">
      <c r="A115" s="40" t="s">
        <v>182</v>
      </c>
      <c r="B115" s="25">
        <v>2500</v>
      </c>
      <c r="C115" s="25">
        <v>2131.6979100000003</v>
      </c>
      <c r="D115" s="25">
        <v>2131.6979100000003</v>
      </c>
      <c r="E115" s="25">
        <v>100</v>
      </c>
    </row>
    <row r="116" spans="1:5" s="36" customFormat="1" ht="15.75" customHeight="1">
      <c r="A116" s="39" t="s">
        <v>183</v>
      </c>
      <c r="B116" s="25">
        <v>950.14</v>
      </c>
      <c r="C116" s="25">
        <v>990.0859619999999</v>
      </c>
      <c r="D116" s="25">
        <v>990.0859619999999</v>
      </c>
      <c r="E116" s="25">
        <v>100</v>
      </c>
    </row>
    <row r="117" spans="1:5" s="36" customFormat="1" ht="15.75" customHeight="1">
      <c r="A117" s="40" t="s">
        <v>184</v>
      </c>
      <c r="B117" s="25">
        <v>950.14</v>
      </c>
      <c r="C117" s="25">
        <v>990.0859619999999</v>
      </c>
      <c r="D117" s="25">
        <v>990.0859619999999</v>
      </c>
      <c r="E117" s="25">
        <v>100</v>
      </c>
    </row>
    <row r="118" spans="1:5" s="36" customFormat="1" ht="15.75" customHeight="1">
      <c r="A118" s="52" t="s">
        <v>185</v>
      </c>
      <c r="B118" s="25">
        <v>6154.83</v>
      </c>
      <c r="C118" s="25">
        <v>7610.158131</v>
      </c>
      <c r="D118" s="25">
        <v>7610.158131</v>
      </c>
      <c r="E118" s="25">
        <v>100</v>
      </c>
    </row>
    <row r="119" spans="1:5" s="36" customFormat="1" ht="15.75" customHeight="1">
      <c r="A119" s="39" t="s">
        <v>186</v>
      </c>
      <c r="B119" s="25">
        <v>6154.83</v>
      </c>
      <c r="C119" s="25">
        <v>7610.158131</v>
      </c>
      <c r="D119" s="25">
        <v>7610.158131</v>
      </c>
      <c r="E119" s="25">
        <v>100</v>
      </c>
    </row>
    <row r="120" spans="1:5" s="36" customFormat="1" ht="15.75" customHeight="1">
      <c r="A120" s="39" t="s">
        <v>187</v>
      </c>
      <c r="B120" s="25">
        <v>24731.870000000003</v>
      </c>
      <c r="C120" s="25">
        <v>11970.355648</v>
      </c>
      <c r="D120" s="25">
        <v>11970.355648</v>
      </c>
      <c r="E120" s="25">
        <v>100</v>
      </c>
    </row>
    <row r="121" spans="1:5" s="36" customFormat="1" ht="15.75" customHeight="1">
      <c r="A121" s="40" t="s">
        <v>188</v>
      </c>
      <c r="B121" s="25">
        <v>8729.300000000001</v>
      </c>
      <c r="C121" s="25">
        <v>8185.92315</v>
      </c>
      <c r="D121" s="25">
        <v>8185.92315</v>
      </c>
      <c r="E121" s="25">
        <v>100</v>
      </c>
    </row>
    <row r="122" spans="1:5" s="36" customFormat="1" ht="15.75" customHeight="1">
      <c r="A122" s="40" t="s">
        <v>189</v>
      </c>
      <c r="B122" s="25">
        <v>8729.300000000001</v>
      </c>
      <c r="C122" s="25">
        <v>8185.92315</v>
      </c>
      <c r="D122" s="25">
        <v>8185.92315</v>
      </c>
      <c r="E122" s="25">
        <v>100</v>
      </c>
    </row>
    <row r="123" spans="1:5" s="36" customFormat="1" ht="15.75" customHeight="1">
      <c r="A123" s="40" t="s">
        <v>190</v>
      </c>
      <c r="B123" s="25">
        <v>16002.57</v>
      </c>
      <c r="C123" s="25">
        <v>3784.4324979999997</v>
      </c>
      <c r="D123" s="25">
        <v>3784.4324979999997</v>
      </c>
      <c r="E123" s="25">
        <v>100</v>
      </c>
    </row>
    <row r="124" spans="1:5" s="36" customFormat="1" ht="15.75" customHeight="1">
      <c r="A124" s="38" t="s">
        <v>191</v>
      </c>
      <c r="B124" s="25">
        <v>16002.57</v>
      </c>
      <c r="C124" s="25">
        <v>3784.4324979999997</v>
      </c>
      <c r="D124" s="25">
        <v>3784.4324979999997</v>
      </c>
      <c r="E124" s="25">
        <v>100</v>
      </c>
    </row>
    <row r="125" spans="1:5" s="36" customFormat="1" ht="15.75" customHeight="1">
      <c r="A125" s="40" t="s">
        <v>271</v>
      </c>
      <c r="B125" s="25"/>
      <c r="C125" s="25">
        <v>41.64</v>
      </c>
      <c r="D125" s="25">
        <v>41.64</v>
      </c>
      <c r="E125" s="25"/>
    </row>
    <row r="126" spans="1:5" s="36" customFormat="1" ht="15.75" customHeight="1">
      <c r="A126" s="71" t="s">
        <v>276</v>
      </c>
      <c r="B126" s="25"/>
      <c r="C126" s="25">
        <v>41.64</v>
      </c>
      <c r="D126" s="25">
        <v>41.64</v>
      </c>
      <c r="E126" s="25"/>
    </row>
    <row r="127" spans="1:5" s="36" customFormat="1" ht="15.75" customHeight="1">
      <c r="A127" s="38" t="s">
        <v>272</v>
      </c>
      <c r="B127" s="25"/>
      <c r="C127" s="25">
        <v>41.64</v>
      </c>
      <c r="D127" s="25">
        <v>41.64</v>
      </c>
      <c r="E127" s="25"/>
    </row>
    <row r="128" spans="1:5" s="36" customFormat="1" ht="15.75" customHeight="1">
      <c r="A128" s="38" t="s">
        <v>194</v>
      </c>
      <c r="B128" s="25">
        <v>4287</v>
      </c>
      <c r="C128" s="25">
        <v>5911</v>
      </c>
      <c r="D128" s="25">
        <v>5911</v>
      </c>
      <c r="E128" s="25">
        <v>100</v>
      </c>
    </row>
    <row r="129" spans="1:5" s="36" customFormat="1" ht="15.75" customHeight="1">
      <c r="A129" s="38" t="s">
        <v>195</v>
      </c>
      <c r="B129" s="25">
        <v>800</v>
      </c>
      <c r="C129" s="25">
        <v>939</v>
      </c>
      <c r="D129" s="25">
        <v>939</v>
      </c>
      <c r="E129" s="25">
        <v>100</v>
      </c>
    </row>
    <row r="130" spans="1:5" s="36" customFormat="1" ht="15.75" customHeight="1">
      <c r="A130" s="38" t="s">
        <v>196</v>
      </c>
      <c r="B130" s="25">
        <v>800</v>
      </c>
      <c r="C130" s="25">
        <v>939</v>
      </c>
      <c r="D130" s="25">
        <v>939</v>
      </c>
      <c r="E130" s="25">
        <v>100</v>
      </c>
    </row>
    <row r="131" spans="1:5" s="36" customFormat="1" ht="15.75" customHeight="1">
      <c r="A131" s="38" t="s">
        <v>197</v>
      </c>
      <c r="B131" s="25">
        <v>350</v>
      </c>
      <c r="C131" s="25">
        <v>263</v>
      </c>
      <c r="D131" s="25">
        <v>263</v>
      </c>
      <c r="E131" s="25">
        <v>100</v>
      </c>
    </row>
    <row r="132" spans="1:5" s="36" customFormat="1" ht="15.75" customHeight="1">
      <c r="A132" s="38" t="s">
        <v>198</v>
      </c>
      <c r="B132" s="25">
        <v>350</v>
      </c>
      <c r="C132" s="25">
        <v>263</v>
      </c>
      <c r="D132" s="25">
        <v>263</v>
      </c>
      <c r="E132" s="25">
        <v>100</v>
      </c>
    </row>
    <row r="133" spans="1:5" s="36" customFormat="1" ht="15.75" customHeight="1">
      <c r="A133" s="40" t="s">
        <v>199</v>
      </c>
      <c r="B133" s="25">
        <v>3137</v>
      </c>
      <c r="C133" s="25">
        <v>4709</v>
      </c>
      <c r="D133" s="25">
        <v>4709</v>
      </c>
      <c r="E133" s="25">
        <v>100</v>
      </c>
    </row>
    <row r="134" spans="1:5" s="36" customFormat="1" ht="15.75" customHeight="1">
      <c r="A134" s="40" t="s">
        <v>200</v>
      </c>
      <c r="B134" s="25">
        <v>3137</v>
      </c>
      <c r="C134" s="25">
        <v>4709</v>
      </c>
      <c r="D134" s="25">
        <v>4709</v>
      </c>
      <c r="E134" s="25">
        <v>100</v>
      </c>
    </row>
    <row r="135" spans="1:5" s="36" customFormat="1" ht="15.75" customHeight="1">
      <c r="A135" s="40" t="s">
        <v>201</v>
      </c>
      <c r="B135" s="25">
        <v>1100</v>
      </c>
      <c r="C135" s="25">
        <v>1957</v>
      </c>
      <c r="D135" s="25">
        <v>1957</v>
      </c>
      <c r="E135" s="25">
        <v>100</v>
      </c>
    </row>
    <row r="136" spans="1:5" s="36" customFormat="1" ht="15.75" customHeight="1">
      <c r="A136" s="40" t="s">
        <v>202</v>
      </c>
      <c r="B136" s="25">
        <v>1100</v>
      </c>
      <c r="C136" s="25">
        <v>1957</v>
      </c>
      <c r="D136" s="25">
        <v>1957</v>
      </c>
      <c r="E136" s="25">
        <v>100</v>
      </c>
    </row>
    <row r="137" spans="1:5" s="36" customFormat="1" ht="15.75" customHeight="1">
      <c r="A137" s="40" t="s">
        <v>94</v>
      </c>
      <c r="B137" s="25">
        <v>1100</v>
      </c>
      <c r="C137" s="25">
        <v>1957</v>
      </c>
      <c r="D137" s="25">
        <v>1957</v>
      </c>
      <c r="E137" s="25">
        <v>100</v>
      </c>
    </row>
    <row r="138" spans="1:5" s="36" customFormat="1" ht="15.75" customHeight="1">
      <c r="A138" s="40" t="s">
        <v>203</v>
      </c>
      <c r="B138" s="25">
        <v>2428.61</v>
      </c>
      <c r="C138" s="25">
        <v>2989.6949809999996</v>
      </c>
      <c r="D138" s="25">
        <v>2989.6949809999996</v>
      </c>
      <c r="E138" s="25">
        <v>100</v>
      </c>
    </row>
    <row r="139" spans="1:5" s="36" customFormat="1" ht="15.75" customHeight="1">
      <c r="A139" s="40" t="s">
        <v>204</v>
      </c>
      <c r="B139" s="25">
        <v>2193.92</v>
      </c>
      <c r="C139" s="25">
        <v>2352.4605</v>
      </c>
      <c r="D139" s="25">
        <v>2352.4605</v>
      </c>
      <c r="E139" s="25">
        <v>100</v>
      </c>
    </row>
    <row r="140" spans="1:5" s="36" customFormat="1" ht="15.75" customHeight="1">
      <c r="A140" s="40" t="s">
        <v>205</v>
      </c>
      <c r="B140" s="25">
        <v>1861.9999999999998</v>
      </c>
      <c r="C140" s="25">
        <v>1894.2155</v>
      </c>
      <c r="D140" s="25">
        <v>1894.2155</v>
      </c>
      <c r="E140" s="25">
        <v>100</v>
      </c>
    </row>
    <row r="141" spans="1:5" s="36" customFormat="1" ht="15.75" customHeight="1">
      <c r="A141" s="40" t="s">
        <v>254</v>
      </c>
      <c r="B141" s="25">
        <v>331.92</v>
      </c>
      <c r="C141" s="25">
        <v>458.245</v>
      </c>
      <c r="D141" s="25">
        <v>458.245</v>
      </c>
      <c r="E141" s="25">
        <v>100</v>
      </c>
    </row>
    <row r="142" spans="1:5" s="36" customFormat="1" ht="15.75" customHeight="1">
      <c r="A142" s="40" t="s">
        <v>206</v>
      </c>
      <c r="B142" s="25">
        <v>234.69</v>
      </c>
      <c r="C142" s="25">
        <v>637.234481</v>
      </c>
      <c r="D142" s="25">
        <v>637.234481</v>
      </c>
      <c r="E142" s="25">
        <v>100</v>
      </c>
    </row>
    <row r="143" spans="1:5" s="36" customFormat="1" ht="15.75" customHeight="1">
      <c r="A143" s="40" t="s">
        <v>207</v>
      </c>
      <c r="B143" s="25">
        <v>234.69</v>
      </c>
      <c r="C143" s="25">
        <v>637.234481</v>
      </c>
      <c r="D143" s="25">
        <v>637.234481</v>
      </c>
      <c r="E143" s="25">
        <v>100</v>
      </c>
    </row>
    <row r="144" spans="1:5" s="36" customFormat="1" ht="15.75" customHeight="1">
      <c r="A144" s="40" t="s">
        <v>208</v>
      </c>
      <c r="B144" s="25">
        <v>1027.8</v>
      </c>
      <c r="C144" s="25">
        <v>377.707761</v>
      </c>
      <c r="D144" s="25">
        <v>377.707761</v>
      </c>
      <c r="E144" s="25">
        <v>100</v>
      </c>
    </row>
    <row r="145" spans="1:5" s="36" customFormat="1" ht="15.75" customHeight="1">
      <c r="A145" s="40" t="s">
        <v>208</v>
      </c>
      <c r="B145" s="25">
        <v>1027.8</v>
      </c>
      <c r="C145" s="25">
        <v>377.707761</v>
      </c>
      <c r="D145" s="25">
        <v>377.707761</v>
      </c>
      <c r="E145" s="25">
        <v>100</v>
      </c>
    </row>
    <row r="146" spans="1:5" s="36" customFormat="1" ht="15.75" customHeight="1">
      <c r="A146" s="90" t="s">
        <v>209</v>
      </c>
      <c r="B146" s="25">
        <v>1027.8</v>
      </c>
      <c r="C146" s="25">
        <v>377.707761</v>
      </c>
      <c r="D146" s="25">
        <v>377.707761</v>
      </c>
      <c r="E146" s="25">
        <v>100</v>
      </c>
    </row>
    <row r="147" spans="1:5" s="36" customFormat="1" ht="15.75" customHeight="1">
      <c r="A147" s="41" t="s">
        <v>95</v>
      </c>
      <c r="C147" s="42"/>
      <c r="D147" s="42"/>
      <c r="E147" s="25"/>
    </row>
    <row r="148" spans="1:5" s="36" customFormat="1" ht="15.75" customHeight="1">
      <c r="A148" s="41" t="s">
        <v>96</v>
      </c>
      <c r="B148" s="42">
        <v>58.94999999998254</v>
      </c>
      <c r="C148" s="42">
        <v>0</v>
      </c>
      <c r="D148" s="42">
        <v>0</v>
      </c>
      <c r="E148" s="51">
        <v>100</v>
      </c>
    </row>
    <row r="149" spans="1:5" s="36" customFormat="1" ht="15.75" customHeight="1">
      <c r="A149" s="40"/>
      <c r="B149" s="25"/>
      <c r="C149" s="25"/>
      <c r="D149" s="25"/>
      <c r="E149" s="25"/>
    </row>
    <row r="150" spans="1:5" s="36" customFormat="1" ht="15.75" customHeight="1">
      <c r="A150" s="41" t="s">
        <v>97</v>
      </c>
      <c r="B150" s="62">
        <v>139500</v>
      </c>
      <c r="C150" s="42">
        <f>C7+C148</f>
        <v>137753.46</v>
      </c>
      <c r="D150" s="42">
        <f>D7+D148</f>
        <v>137753.46</v>
      </c>
      <c r="E150" s="51">
        <v>100</v>
      </c>
    </row>
    <row r="151" spans="1:5" s="36" customFormat="1" ht="15.75" customHeight="1">
      <c r="A151" s="33"/>
      <c r="B151" s="33"/>
      <c r="C151" s="33"/>
      <c r="D151" s="33"/>
      <c r="E151" s="33"/>
    </row>
    <row r="152" spans="1:5" s="36" customFormat="1" ht="15.75" customHeight="1">
      <c r="A152" s="33"/>
      <c r="B152" s="33"/>
      <c r="C152" s="33"/>
      <c r="D152" s="33"/>
      <c r="E152" s="33"/>
    </row>
    <row r="153" spans="1:5" s="36" customFormat="1" ht="15.75" customHeight="1">
      <c r="A153" s="33"/>
      <c r="B153" s="33"/>
      <c r="C153" s="33"/>
      <c r="D153" s="33"/>
      <c r="E153" s="33"/>
    </row>
    <row r="154" spans="1:5" s="36" customFormat="1" ht="15.75" customHeight="1">
      <c r="A154" s="33"/>
      <c r="B154" s="33"/>
      <c r="C154" s="33"/>
      <c r="D154" s="33"/>
      <c r="E154" s="33"/>
    </row>
    <row r="155" spans="1:5" s="36" customFormat="1" ht="15.75" customHeight="1">
      <c r="A155" s="33"/>
      <c r="B155" s="33"/>
      <c r="C155" s="33"/>
      <c r="D155" s="33"/>
      <c r="E155" s="33"/>
    </row>
    <row r="156" spans="1:5" s="36" customFormat="1" ht="15.75" customHeight="1">
      <c r="A156" s="33"/>
      <c r="B156" s="33"/>
      <c r="C156" s="33"/>
      <c r="D156" s="33"/>
      <c r="E156" s="33"/>
    </row>
    <row r="157" spans="1:5" s="36" customFormat="1" ht="15.75" customHeight="1">
      <c r="A157" s="33"/>
      <c r="B157" s="33"/>
      <c r="C157" s="33"/>
      <c r="D157" s="33"/>
      <c r="E157" s="33"/>
    </row>
    <row r="158" spans="1:5" s="36" customFormat="1" ht="15.75" customHeight="1">
      <c r="A158" s="33"/>
      <c r="B158" s="33"/>
      <c r="C158" s="33"/>
      <c r="D158" s="33"/>
      <c r="E158" s="33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</sheetData>
  <sheetProtection/>
  <mergeCells count="6">
    <mergeCell ref="A2:E2"/>
    <mergeCell ref="A5:A6"/>
    <mergeCell ref="B5:B6"/>
    <mergeCell ref="D5:D6"/>
    <mergeCell ref="E5:E6"/>
    <mergeCell ref="C5:C6"/>
  </mergeCells>
  <printOptions horizontalCentered="1"/>
  <pageMargins left="0.2362204724409449" right="0.15748031496062992" top="0.3937007874015748" bottom="0.3937007874015748" header="0.2755905511811024" footer="0.35433070866141736"/>
  <pageSetup firstPageNumber="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5">
    <tabColor rgb="FF92D050"/>
  </sheetPr>
  <dimension ref="A2:F37"/>
  <sheetViews>
    <sheetView zoomScale="90" zoomScaleNormal="90" zoomScalePageLayoutView="0" workbookViewId="0" topLeftCell="A1">
      <selection activeCell="L23" sqref="L23"/>
    </sheetView>
  </sheetViews>
  <sheetFormatPr defaultColWidth="9.00390625" defaultRowHeight="14.25"/>
  <cols>
    <col min="1" max="1" width="36.00390625" style="0" customWidth="1"/>
    <col min="2" max="2" width="11.75390625" style="0" customWidth="1"/>
    <col min="3" max="3" width="14.125" style="0" customWidth="1"/>
    <col min="4" max="4" width="14.50390625" style="0" customWidth="1"/>
    <col min="6" max="6" width="11.625" style="0" bestFit="1" customWidth="1"/>
  </cols>
  <sheetData>
    <row r="1" ht="21" customHeight="1"/>
    <row r="2" spans="1:4" ht="21.75">
      <c r="A2" s="100" t="s">
        <v>263</v>
      </c>
      <c r="B2" s="100"/>
      <c r="C2" s="100"/>
      <c r="D2" s="100"/>
    </row>
    <row r="3" spans="1:4" s="8" customFormat="1" ht="15.75" customHeight="1">
      <c r="A3" s="12"/>
      <c r="B3" s="12"/>
      <c r="C3" s="12"/>
      <c r="D3" s="4" t="s">
        <v>278</v>
      </c>
    </row>
    <row r="4" s="8" customFormat="1" ht="15.75" customHeight="1">
      <c r="D4" s="4" t="s">
        <v>31</v>
      </c>
    </row>
    <row r="5" spans="1:4" s="22" customFormat="1" ht="15.75" customHeight="1">
      <c r="A5" s="101" t="s">
        <v>32</v>
      </c>
      <c r="B5" s="101" t="s">
        <v>34</v>
      </c>
      <c r="C5" s="101" t="s">
        <v>35</v>
      </c>
      <c r="D5" s="101" t="s">
        <v>15</v>
      </c>
    </row>
    <row r="6" spans="1:4" s="22" customFormat="1" ht="15.75" customHeight="1">
      <c r="A6" s="101"/>
      <c r="B6" s="101"/>
      <c r="C6" s="101"/>
      <c r="D6" s="101"/>
    </row>
    <row r="7" spans="1:4" s="8" customFormat="1" ht="15.75" customHeight="1">
      <c r="A7" s="27" t="s">
        <v>52</v>
      </c>
      <c r="B7" s="23">
        <f>'2019年财政收入'!D7</f>
        <v>93000</v>
      </c>
      <c r="C7" s="23">
        <f>C8</f>
        <v>98000</v>
      </c>
      <c r="D7" s="23">
        <f>C7/B7*100</f>
        <v>105.3763440860215</v>
      </c>
    </row>
    <row r="8" spans="1:4" s="8" customFormat="1" ht="15.75" customHeight="1">
      <c r="A8" s="5" t="s">
        <v>0</v>
      </c>
      <c r="B8" s="23">
        <f>B9+B10+B11+B12+B13+B14+B15</f>
        <v>93000</v>
      </c>
      <c r="C8" s="25">
        <f>C9+C10+C11+C12+C13+C14+C15</f>
        <v>98000</v>
      </c>
      <c r="D8" s="23">
        <f aca="true" t="shared" si="0" ref="D8:D31">C8/B8*100</f>
        <v>105.3763440860215</v>
      </c>
    </row>
    <row r="9" spans="1:4" s="8" customFormat="1" ht="15.75" customHeight="1">
      <c r="A9" s="19" t="s">
        <v>33</v>
      </c>
      <c r="B9" s="25">
        <v>42320</v>
      </c>
      <c r="C9" s="91">
        <v>49300</v>
      </c>
      <c r="D9" s="23">
        <f t="shared" si="0"/>
        <v>116.49338374291116</v>
      </c>
    </row>
    <row r="10" spans="1:4" s="8" customFormat="1" ht="15.75" customHeight="1">
      <c r="A10" s="19" t="s">
        <v>68</v>
      </c>
      <c r="B10" s="25">
        <v>28500</v>
      </c>
      <c r="C10" s="25">
        <v>30500</v>
      </c>
      <c r="D10" s="23">
        <f t="shared" si="0"/>
        <v>107.01754385964912</v>
      </c>
    </row>
    <row r="11" spans="1:4" s="8" customFormat="1" ht="15.75" customHeight="1">
      <c r="A11" s="19" t="s">
        <v>69</v>
      </c>
      <c r="B11" s="25">
        <v>7100</v>
      </c>
      <c r="C11" s="25">
        <v>5500</v>
      </c>
      <c r="D11" s="23">
        <f t="shared" si="0"/>
        <v>77.46478873239437</v>
      </c>
    </row>
    <row r="12" spans="1:4" s="8" customFormat="1" ht="15.75" customHeight="1">
      <c r="A12" s="19" t="s">
        <v>70</v>
      </c>
      <c r="B12" s="25">
        <v>4300</v>
      </c>
      <c r="C12" s="25">
        <v>4500</v>
      </c>
      <c r="D12" s="23">
        <f t="shared" si="0"/>
        <v>104.65116279069768</v>
      </c>
    </row>
    <row r="13" spans="1:4" s="8" customFormat="1" ht="15.75" customHeight="1">
      <c r="A13" s="19" t="s">
        <v>71</v>
      </c>
      <c r="B13" s="25">
        <v>7800</v>
      </c>
      <c r="C13" s="25">
        <v>5000</v>
      </c>
      <c r="D13" s="23">
        <f t="shared" si="0"/>
        <v>64.1025641025641</v>
      </c>
    </row>
    <row r="14" spans="1:4" s="8" customFormat="1" ht="15.75" customHeight="1">
      <c r="A14" s="19" t="s">
        <v>72</v>
      </c>
      <c r="B14" s="25">
        <v>2400</v>
      </c>
      <c r="C14" s="25">
        <v>2400</v>
      </c>
      <c r="D14" s="23">
        <f t="shared" si="0"/>
        <v>100</v>
      </c>
    </row>
    <row r="15" spans="1:4" s="8" customFormat="1" ht="15.75" customHeight="1">
      <c r="A15" s="19" t="s">
        <v>82</v>
      </c>
      <c r="B15" s="25">
        <v>580</v>
      </c>
      <c r="C15" s="25">
        <v>800</v>
      </c>
      <c r="D15" s="23">
        <f t="shared" si="0"/>
        <v>137.93103448275863</v>
      </c>
    </row>
    <row r="16" spans="1:4" s="8" customFormat="1" ht="15.75" customHeight="1">
      <c r="A16" s="19"/>
      <c r="B16" s="23"/>
      <c r="C16" s="25"/>
      <c r="D16" s="23"/>
    </row>
    <row r="17" spans="1:4" s="8" customFormat="1" ht="15.75" customHeight="1">
      <c r="A17" s="5" t="s">
        <v>1</v>
      </c>
      <c r="B17" s="23"/>
      <c r="C17" s="25"/>
      <c r="D17" s="23"/>
    </row>
    <row r="18" spans="1:4" s="8" customFormat="1" ht="15.75" customHeight="1">
      <c r="A18" s="19" t="s">
        <v>19</v>
      </c>
      <c r="B18" s="23"/>
      <c r="C18" s="25"/>
      <c r="D18" s="23"/>
    </row>
    <row r="19" spans="1:5" s="8" customFormat="1" ht="15.75" customHeight="1">
      <c r="A19" s="19" t="s">
        <v>20</v>
      </c>
      <c r="B19" s="23"/>
      <c r="C19" s="92"/>
      <c r="D19" s="23"/>
      <c r="E19" s="53"/>
    </row>
    <row r="20" spans="1:4" s="8" customFormat="1" ht="15.75" customHeight="1">
      <c r="A20" s="5" t="s">
        <v>6</v>
      </c>
      <c r="B20" s="23">
        <f>'2019年财政收入'!D20</f>
        <v>17473</v>
      </c>
      <c r="C20" s="25">
        <f>C21</f>
        <v>20000</v>
      </c>
      <c r="D20" s="23">
        <f t="shared" si="0"/>
        <v>114.46231328335146</v>
      </c>
    </row>
    <row r="21" spans="1:4" s="8" customFormat="1" ht="15.75" customHeight="1">
      <c r="A21" s="5" t="s">
        <v>3</v>
      </c>
      <c r="B21" s="23">
        <f>'2019年财政收入'!D21</f>
        <v>17473</v>
      </c>
      <c r="C21" s="25">
        <v>20000</v>
      </c>
      <c r="D21" s="23">
        <f t="shared" si="0"/>
        <v>114.46231328335146</v>
      </c>
    </row>
    <row r="22" spans="1:4" s="8" customFormat="1" ht="15.75" customHeight="1">
      <c r="A22" s="5" t="s">
        <v>42</v>
      </c>
      <c r="B22" s="23"/>
      <c r="C22" s="25"/>
      <c r="D22" s="23"/>
    </row>
    <row r="23" spans="1:4" s="8" customFormat="1" ht="15.75" customHeight="1">
      <c r="A23" s="2" t="s">
        <v>7</v>
      </c>
      <c r="B23" s="23">
        <f>'2019年财政收入'!D23</f>
        <v>23336.6</v>
      </c>
      <c r="C23" s="25">
        <f>C24+C25</f>
        <v>22000</v>
      </c>
      <c r="D23" s="23">
        <f t="shared" si="0"/>
        <v>94.27251613345561</v>
      </c>
    </row>
    <row r="24" spans="1:4" s="8" customFormat="1" ht="15.75" customHeight="1">
      <c r="A24" s="5" t="s">
        <v>2</v>
      </c>
      <c r="B24" s="23">
        <f>'2019年财政收入'!D24</f>
        <v>14647</v>
      </c>
      <c r="C24" s="25">
        <v>15000</v>
      </c>
      <c r="D24" s="23">
        <f t="shared" si="0"/>
        <v>102.41004983955759</v>
      </c>
    </row>
    <row r="25" spans="1:4" s="8" customFormat="1" ht="15.75" customHeight="1">
      <c r="A25" s="5" t="s">
        <v>4</v>
      </c>
      <c r="B25" s="23">
        <f>'2019年财政收入'!D25</f>
        <v>8689.6</v>
      </c>
      <c r="C25" s="25">
        <v>7000</v>
      </c>
      <c r="D25" s="23">
        <f t="shared" si="0"/>
        <v>80.55606702264775</v>
      </c>
    </row>
    <row r="26" spans="1:4" s="8" customFormat="1" ht="15.75" customHeight="1">
      <c r="A26" s="5" t="s">
        <v>38</v>
      </c>
      <c r="B26" s="23"/>
      <c r="C26" s="25"/>
      <c r="D26" s="23"/>
    </row>
    <row r="27" spans="1:4" ht="15">
      <c r="A27" s="5" t="s">
        <v>39</v>
      </c>
      <c r="B27" s="23">
        <f>'2019年财政收入'!D27</f>
        <v>1926.54</v>
      </c>
      <c r="C27" s="93">
        <v>1200</v>
      </c>
      <c r="D27" s="23">
        <f t="shared" si="0"/>
        <v>62.28783207200473</v>
      </c>
    </row>
    <row r="28" spans="1:4" ht="15">
      <c r="A28" s="2" t="s">
        <v>40</v>
      </c>
      <c r="B28" s="23">
        <f>'2019年财政收入'!D28</f>
        <v>-5870.400000000001</v>
      </c>
      <c r="C28" s="93">
        <f>SUM(C29:C30)</f>
        <v>-1700</v>
      </c>
      <c r="D28" s="23">
        <f t="shared" si="0"/>
        <v>28.95884437176342</v>
      </c>
    </row>
    <row r="29" spans="1:5" ht="15">
      <c r="A29" s="2" t="s">
        <v>43</v>
      </c>
      <c r="B29" s="23">
        <f>'2019年财政收入'!D29</f>
        <v>-11074.11</v>
      </c>
      <c r="C29" s="93">
        <v>-6945</v>
      </c>
      <c r="D29" s="23">
        <f t="shared" si="0"/>
        <v>62.71384336980579</v>
      </c>
      <c r="E29" s="8"/>
    </row>
    <row r="30" spans="1:4" ht="15">
      <c r="A30" s="2" t="s">
        <v>5</v>
      </c>
      <c r="B30" s="23">
        <f>'2019年财政收入'!D30</f>
        <v>5203.71</v>
      </c>
      <c r="C30" s="93">
        <v>5245</v>
      </c>
      <c r="D30" s="23">
        <f t="shared" si="0"/>
        <v>100.79347234953524</v>
      </c>
    </row>
    <row r="31" spans="1:4" ht="15">
      <c r="A31" s="6" t="s">
        <v>41</v>
      </c>
      <c r="B31" s="23">
        <f>'2019年财政收入'!D31</f>
        <v>137753.46</v>
      </c>
      <c r="C31" s="93">
        <f>C7+C20+C23-C27-C28</f>
        <v>140500</v>
      </c>
      <c r="D31" s="23">
        <f t="shared" si="0"/>
        <v>101.99380835878824</v>
      </c>
    </row>
    <row r="32" ht="15">
      <c r="F32" s="7"/>
    </row>
    <row r="33" ht="15">
      <c r="C33" s="7"/>
    </row>
    <row r="35" ht="15">
      <c r="C35" s="7"/>
    </row>
    <row r="37" ht="15">
      <c r="C37" s="7"/>
    </row>
  </sheetData>
  <sheetProtection/>
  <mergeCells count="5">
    <mergeCell ref="A2:D2"/>
    <mergeCell ref="A5:A6"/>
    <mergeCell ref="B5:B6"/>
    <mergeCell ref="D5:D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0">
    <tabColor rgb="FF92D050"/>
  </sheetPr>
  <dimension ref="A2:D152"/>
  <sheetViews>
    <sheetView zoomScalePageLayoutView="0" workbookViewId="0" topLeftCell="A1">
      <pane xSplit="1" ySplit="6" topLeftCell="B85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D4" sqref="D4"/>
    </sheetView>
  </sheetViews>
  <sheetFormatPr defaultColWidth="9.00390625" defaultRowHeight="14.25"/>
  <cols>
    <col min="1" max="1" width="33.00390625" style="33" customWidth="1"/>
    <col min="2" max="3" width="12.125" style="33" customWidth="1"/>
    <col min="4" max="4" width="15.875" style="33" customWidth="1"/>
    <col min="5" max="16384" width="8.75390625" style="33" customWidth="1"/>
  </cols>
  <sheetData>
    <row r="1" ht="21" customHeight="1"/>
    <row r="2" spans="1:4" ht="20.25">
      <c r="A2" s="106" t="s">
        <v>264</v>
      </c>
      <c r="B2" s="106"/>
      <c r="C2" s="106"/>
      <c r="D2" s="106"/>
    </row>
    <row r="3" spans="1:4" s="36" customFormat="1" ht="15.75" customHeight="1">
      <c r="A3" s="34"/>
      <c r="B3" s="34"/>
      <c r="C3" s="34"/>
      <c r="D3" s="35" t="s">
        <v>279</v>
      </c>
    </row>
    <row r="4" s="36" customFormat="1" ht="15.75" customHeight="1">
      <c r="D4" s="35" t="s">
        <v>36</v>
      </c>
    </row>
    <row r="5" spans="1:4" s="37" customFormat="1" ht="15.75" customHeight="1">
      <c r="A5" s="107" t="s">
        <v>37</v>
      </c>
      <c r="B5" s="107" t="s">
        <v>34</v>
      </c>
      <c r="C5" s="107" t="s">
        <v>35</v>
      </c>
      <c r="D5" s="107" t="s">
        <v>15</v>
      </c>
    </row>
    <row r="6" spans="1:4" s="37" customFormat="1" ht="15.75" customHeight="1">
      <c r="A6" s="107"/>
      <c r="B6" s="107"/>
      <c r="C6" s="107"/>
      <c r="D6" s="107"/>
    </row>
    <row r="7" spans="1:4" s="36" customFormat="1" ht="15.75" customHeight="1">
      <c r="A7" s="26" t="s">
        <v>73</v>
      </c>
      <c r="B7" s="50">
        <f>'2019年财政支出 (功能)'!D7</f>
        <v>137753.46</v>
      </c>
      <c r="C7" s="44">
        <f>C8+C36+C39+C49+C54+C59+C92+C105+C108+C118+C123+C126+C133+C136+C142</f>
        <v>140482.22</v>
      </c>
      <c r="D7" s="25">
        <f>C7/B7*100</f>
        <v>101.98090124197243</v>
      </c>
    </row>
    <row r="8" spans="1:4" s="36" customFormat="1" ht="15.75" customHeight="1">
      <c r="A8" s="43" t="s">
        <v>98</v>
      </c>
      <c r="B8" s="50">
        <f>'2019年财政支出 (功能)'!D8</f>
        <v>7116.728670999999</v>
      </c>
      <c r="C8" s="44">
        <v>7412.61</v>
      </c>
      <c r="D8" s="25">
        <f aca="true" t="shared" si="0" ref="D8:D72">C8/B8*100</f>
        <v>104.15754685443734</v>
      </c>
    </row>
    <row r="9" spans="1:4" s="36" customFormat="1" ht="15.75" customHeight="1">
      <c r="A9" s="43" t="s">
        <v>99</v>
      </c>
      <c r="B9" s="50">
        <f>'2019年财政支出 (功能)'!D9</f>
        <v>82.732967</v>
      </c>
      <c r="C9" s="44">
        <v>86</v>
      </c>
      <c r="D9" s="25">
        <f t="shared" si="0"/>
        <v>103.94888895982662</v>
      </c>
    </row>
    <row r="10" spans="1:4" s="36" customFormat="1" ht="15.75" customHeight="1">
      <c r="A10" s="44" t="s">
        <v>100</v>
      </c>
      <c r="B10" s="50">
        <f>'2019年财政支出 (功能)'!D10</f>
        <v>82.732967</v>
      </c>
      <c r="C10" s="44">
        <v>86</v>
      </c>
      <c r="D10" s="25">
        <f t="shared" si="0"/>
        <v>103.94888895982662</v>
      </c>
    </row>
    <row r="11" spans="1:4" s="36" customFormat="1" ht="15.75" customHeight="1">
      <c r="A11" s="43" t="s">
        <v>101</v>
      </c>
      <c r="B11" s="50">
        <f>'2019年财政支出 (功能)'!D11</f>
        <v>3281.554712</v>
      </c>
      <c r="C11" s="44">
        <v>3490.83</v>
      </c>
      <c r="D11" s="25">
        <f t="shared" si="0"/>
        <v>106.37732131159422</v>
      </c>
    </row>
    <row r="12" spans="1:4" s="36" customFormat="1" ht="15.75" customHeight="1">
      <c r="A12" s="44" t="s">
        <v>102</v>
      </c>
      <c r="B12" s="50">
        <f>'2019年财政支出 (功能)'!D12</f>
        <v>1339.5440130000002</v>
      </c>
      <c r="C12" s="44">
        <v>1603.37</v>
      </c>
      <c r="D12" s="25">
        <f t="shared" si="0"/>
        <v>119.69520855153863</v>
      </c>
    </row>
    <row r="13" spans="1:4" s="36" customFormat="1" ht="15.75" customHeight="1">
      <c r="A13" s="44" t="s">
        <v>100</v>
      </c>
      <c r="B13" s="50">
        <f>'2019年财政支出 (功能)'!D13</f>
        <v>1787.8009510000002</v>
      </c>
      <c r="C13" s="44">
        <v>1815.6</v>
      </c>
      <c r="D13" s="25">
        <f t="shared" si="0"/>
        <v>101.55492975794931</v>
      </c>
    </row>
    <row r="14" spans="1:4" s="36" customFormat="1" ht="15.75" customHeight="1">
      <c r="A14" s="44" t="s">
        <v>103</v>
      </c>
      <c r="B14" s="50">
        <f>'2019年财政支出 (功能)'!D14</f>
        <v>154.209748</v>
      </c>
      <c r="C14" s="44">
        <v>71.86</v>
      </c>
      <c r="D14" s="25">
        <f t="shared" si="0"/>
        <v>46.59887000139577</v>
      </c>
    </row>
    <row r="15" spans="1:4" s="36" customFormat="1" ht="15.75" customHeight="1">
      <c r="A15" s="43" t="s">
        <v>104</v>
      </c>
      <c r="B15" s="50">
        <f>'2019年财政支出 (功能)'!D15</f>
        <v>90.19431999999999</v>
      </c>
      <c r="C15" s="44">
        <v>70</v>
      </c>
      <c r="D15" s="25">
        <f t="shared" si="0"/>
        <v>77.61020871380815</v>
      </c>
    </row>
    <row r="16" spans="1:4" s="36" customFormat="1" ht="15.75" customHeight="1">
      <c r="A16" s="44" t="s">
        <v>105</v>
      </c>
      <c r="B16" s="50">
        <f>'2019年财政支出 (功能)'!D16</f>
        <v>90.19431999999999</v>
      </c>
      <c r="C16" s="44">
        <v>70</v>
      </c>
      <c r="D16" s="25">
        <f t="shared" si="0"/>
        <v>77.61020871380815</v>
      </c>
    </row>
    <row r="17" spans="1:4" s="36" customFormat="1" ht="15.75" customHeight="1">
      <c r="A17" s="43" t="s">
        <v>106</v>
      </c>
      <c r="B17" s="50">
        <f>'2019年财政支出 (功能)'!D17</f>
        <v>117.26776000000001</v>
      </c>
      <c r="C17" s="44">
        <v>119.95</v>
      </c>
      <c r="D17" s="25">
        <f t="shared" si="0"/>
        <v>102.28727827665507</v>
      </c>
    </row>
    <row r="18" spans="1:4" s="36" customFormat="1" ht="15.75" customHeight="1">
      <c r="A18" s="44" t="s">
        <v>107</v>
      </c>
      <c r="B18" s="50">
        <f>'2019年财政支出 (功能)'!D18</f>
        <v>117.26776000000001</v>
      </c>
      <c r="C18" s="44">
        <v>119.95</v>
      </c>
      <c r="D18" s="25">
        <f t="shared" si="0"/>
        <v>102.28727827665507</v>
      </c>
    </row>
    <row r="19" spans="1:4" s="36" customFormat="1" ht="15.75" customHeight="1">
      <c r="A19" s="43" t="s">
        <v>108</v>
      </c>
      <c r="B19" s="50">
        <f>'2019年财政支出 (功能)'!D19</f>
        <v>6.139856</v>
      </c>
      <c r="C19" s="44">
        <v>8</v>
      </c>
      <c r="D19" s="25">
        <f t="shared" si="0"/>
        <v>130.296215416127</v>
      </c>
    </row>
    <row r="20" spans="1:4" s="36" customFormat="1" ht="15.75" customHeight="1">
      <c r="A20" s="44" t="s">
        <v>100</v>
      </c>
      <c r="B20" s="50">
        <f>'2019年财政支出 (功能)'!D20</f>
        <v>6.139856</v>
      </c>
      <c r="C20" s="44">
        <v>8</v>
      </c>
      <c r="D20" s="25">
        <f t="shared" si="0"/>
        <v>130.296215416127</v>
      </c>
    </row>
    <row r="21" spans="1:4" s="36" customFormat="1" ht="15.75" customHeight="1">
      <c r="A21" s="48" t="s">
        <v>213</v>
      </c>
      <c r="B21" s="50">
        <f>'2019年财政支出 (功能)'!D21</f>
        <v>4.295922</v>
      </c>
      <c r="C21" s="44">
        <v>2</v>
      </c>
      <c r="D21" s="25">
        <f t="shared" si="0"/>
        <v>46.55578010960162</v>
      </c>
    </row>
    <row r="22" spans="1:4" s="36" customFormat="1" ht="15.75" customHeight="1">
      <c r="A22" s="48" t="s">
        <v>214</v>
      </c>
      <c r="B22" s="50">
        <f>'2019年财政支出 (功能)'!D22</f>
        <v>4.295922</v>
      </c>
      <c r="C22" s="44">
        <v>2</v>
      </c>
      <c r="D22" s="25">
        <f t="shared" si="0"/>
        <v>46.55578010960162</v>
      </c>
    </row>
    <row r="23" spans="1:4" s="36" customFormat="1" ht="15.75" customHeight="1">
      <c r="A23" s="43" t="s">
        <v>109</v>
      </c>
      <c r="B23" s="50">
        <f>'2019年财政支出 (功能)'!D23</f>
        <v>125.54026699999999</v>
      </c>
      <c r="C23" s="44">
        <v>228.5</v>
      </c>
      <c r="D23" s="25">
        <f t="shared" si="0"/>
        <v>182.01331370435912</v>
      </c>
    </row>
    <row r="24" spans="1:4" s="36" customFormat="1" ht="15.75" customHeight="1">
      <c r="A24" s="44" t="s">
        <v>100</v>
      </c>
      <c r="B24" s="50">
        <f>'2019年财政支出 (功能)'!D24</f>
        <v>125.54026699999999</v>
      </c>
      <c r="C24" s="44">
        <v>228.5</v>
      </c>
      <c r="D24" s="25">
        <f t="shared" si="0"/>
        <v>182.01331370435912</v>
      </c>
    </row>
    <row r="25" spans="1:4" s="36" customFormat="1" ht="15.75" customHeight="1">
      <c r="A25" s="43" t="s">
        <v>110</v>
      </c>
      <c r="B25" s="50">
        <f>'2019年财政支出 (功能)'!D25</f>
        <v>2660.862839</v>
      </c>
      <c r="C25" s="44">
        <v>2653.96</v>
      </c>
      <c r="D25" s="25">
        <f t="shared" si="0"/>
        <v>99.74057892429383</v>
      </c>
    </row>
    <row r="26" spans="1:4" s="36" customFormat="1" ht="15.75" customHeight="1">
      <c r="A26" s="44" t="s">
        <v>100</v>
      </c>
      <c r="B26" s="50">
        <f>'2019年财政支出 (功能)'!D26</f>
        <v>23.1855</v>
      </c>
      <c r="C26" s="44">
        <v>32</v>
      </c>
      <c r="D26" s="25">
        <f t="shared" si="0"/>
        <v>138.01729529231633</v>
      </c>
    </row>
    <row r="27" spans="1:4" s="36" customFormat="1" ht="15.75" customHeight="1">
      <c r="A27" s="44" t="s">
        <v>107</v>
      </c>
      <c r="B27" s="50">
        <f>'2019年财政支出 (功能)'!D27</f>
        <v>2637.677339</v>
      </c>
      <c r="C27" s="44">
        <v>2621.96</v>
      </c>
      <c r="D27" s="25">
        <f t="shared" si="0"/>
        <v>99.40412199901758</v>
      </c>
    </row>
    <row r="28" spans="1:4" s="36" customFormat="1" ht="15.75" customHeight="1">
      <c r="A28" s="43" t="s">
        <v>111</v>
      </c>
      <c r="B28" s="50">
        <f>'2019年财政支出 (功能)'!D28</f>
        <v>5.4924800000000005</v>
      </c>
      <c r="C28" s="44">
        <v>70</v>
      </c>
      <c r="D28" s="25">
        <f t="shared" si="0"/>
        <v>1274.4698205546492</v>
      </c>
    </row>
    <row r="29" spans="1:4" s="36" customFormat="1" ht="15.75" customHeight="1">
      <c r="A29" s="44" t="s">
        <v>100</v>
      </c>
      <c r="B29" s="50">
        <f>'2019年财政支出 (功能)'!D29</f>
        <v>5.4924800000000005</v>
      </c>
      <c r="C29" s="44">
        <v>70</v>
      </c>
      <c r="D29" s="25">
        <f t="shared" si="0"/>
        <v>1274.4698205546492</v>
      </c>
    </row>
    <row r="30" spans="1:4" s="36" customFormat="1" ht="15.75" customHeight="1">
      <c r="A30" s="43" t="s">
        <v>112</v>
      </c>
      <c r="B30" s="50">
        <f>'2019年财政支出 (功能)'!D30</f>
        <v>351.665826</v>
      </c>
      <c r="C30" s="44">
        <v>255</v>
      </c>
      <c r="D30" s="25">
        <f t="shared" si="0"/>
        <v>72.51202168276653</v>
      </c>
    </row>
    <row r="31" spans="1:4" s="36" customFormat="1" ht="15.75" customHeight="1">
      <c r="A31" s="44" t="s">
        <v>100</v>
      </c>
      <c r="B31" s="50">
        <f>'2019年财政支出 (功能)'!D31</f>
        <v>351.665826</v>
      </c>
      <c r="C31" s="44">
        <v>255</v>
      </c>
      <c r="D31" s="25">
        <f t="shared" si="0"/>
        <v>72.51202168276653</v>
      </c>
    </row>
    <row r="32" spans="1:4" s="36" customFormat="1" ht="15.75" customHeight="1">
      <c r="A32" s="43" t="s">
        <v>113</v>
      </c>
      <c r="B32" s="50">
        <f>'2019年财政支出 (功能)'!D32</f>
        <v>17.5009</v>
      </c>
      <c r="C32" s="44">
        <v>45</v>
      </c>
      <c r="D32" s="25">
        <f t="shared" si="0"/>
        <v>257.12963333314286</v>
      </c>
    </row>
    <row r="33" spans="1:4" s="36" customFormat="1" ht="15.75" customHeight="1">
      <c r="A33" s="44" t="s">
        <v>100</v>
      </c>
      <c r="B33" s="50">
        <f>'2019年财政支出 (功能)'!D33</f>
        <v>17.5009</v>
      </c>
      <c r="C33" s="44">
        <v>45</v>
      </c>
      <c r="D33" s="25">
        <f t="shared" si="0"/>
        <v>257.12963333314286</v>
      </c>
    </row>
    <row r="34" spans="1:4" s="36" customFormat="1" ht="15.75" customHeight="1">
      <c r="A34" s="43" t="s">
        <v>114</v>
      </c>
      <c r="B34" s="50">
        <f>'2019年财政支出 (功能)'!D34</f>
        <v>373.48082200000005</v>
      </c>
      <c r="C34" s="44">
        <v>383.37</v>
      </c>
      <c r="D34" s="25">
        <f t="shared" si="0"/>
        <v>102.64784091109233</v>
      </c>
    </row>
    <row r="35" spans="1:4" s="36" customFormat="1" ht="15.75" customHeight="1">
      <c r="A35" s="44" t="s">
        <v>115</v>
      </c>
      <c r="B35" s="50">
        <f>'2019年财政支出 (功能)'!D35</f>
        <v>373.48082200000005</v>
      </c>
      <c r="C35" s="44">
        <v>383.37</v>
      </c>
      <c r="D35" s="25">
        <f t="shared" si="0"/>
        <v>102.64784091109233</v>
      </c>
    </row>
    <row r="36" spans="1:4" s="36" customFormat="1" ht="15.75" customHeight="1">
      <c r="A36" s="43" t="s">
        <v>116</v>
      </c>
      <c r="B36" s="50">
        <f>'2019年财政支出 (功能)'!D36</f>
        <v>80.70886999999999</v>
      </c>
      <c r="C36" s="44">
        <v>77.26</v>
      </c>
      <c r="D36" s="25">
        <f t="shared" si="0"/>
        <v>95.72677699489537</v>
      </c>
    </row>
    <row r="37" spans="1:4" s="36" customFormat="1" ht="15.75" customHeight="1">
      <c r="A37" s="43" t="s">
        <v>117</v>
      </c>
      <c r="B37" s="50">
        <f>'2019年财政支出 (功能)'!D37</f>
        <v>80.70886999999999</v>
      </c>
      <c r="C37" s="44">
        <v>77.26</v>
      </c>
      <c r="D37" s="25">
        <f t="shared" si="0"/>
        <v>95.72677699489537</v>
      </c>
    </row>
    <row r="38" spans="1:4" s="36" customFormat="1" ht="15.75" customHeight="1">
      <c r="A38" s="44" t="s">
        <v>100</v>
      </c>
      <c r="B38" s="50">
        <f>'2019年财政支出 (功能)'!D38</f>
        <v>80.70886999999999</v>
      </c>
      <c r="C38" s="44">
        <v>77.26</v>
      </c>
      <c r="D38" s="25">
        <f t="shared" si="0"/>
        <v>95.72677699489537</v>
      </c>
    </row>
    <row r="39" spans="1:4" s="36" customFormat="1" ht="15.75" customHeight="1">
      <c r="A39" s="43" t="s">
        <v>118</v>
      </c>
      <c r="B39" s="50">
        <f>'2019年财政支出 (功能)'!D39</f>
        <v>34752.680449</v>
      </c>
      <c r="C39" s="44">
        <v>35483.77</v>
      </c>
      <c r="D39" s="25">
        <f t="shared" si="0"/>
        <v>102.10369255422724</v>
      </c>
    </row>
    <row r="40" spans="1:4" s="36" customFormat="1" ht="15.75" customHeight="1">
      <c r="A40" s="43" t="s">
        <v>119</v>
      </c>
      <c r="B40" s="50">
        <f>'2019年财政支出 (功能)'!D40</f>
        <v>58.127283999999996</v>
      </c>
      <c r="C40" s="44">
        <v>60</v>
      </c>
      <c r="D40" s="25">
        <f t="shared" si="0"/>
        <v>103.22175039177817</v>
      </c>
    </row>
    <row r="41" spans="1:4" s="36" customFormat="1" ht="15.75" customHeight="1">
      <c r="A41" s="44" t="s">
        <v>100</v>
      </c>
      <c r="B41" s="50">
        <f>'2019年财政支出 (功能)'!D41</f>
        <v>58.127283999999996</v>
      </c>
      <c r="C41" s="44">
        <v>60</v>
      </c>
      <c r="D41" s="25">
        <f t="shared" si="0"/>
        <v>103.22175039177817</v>
      </c>
    </row>
    <row r="42" spans="1:4" s="36" customFormat="1" ht="15.75" customHeight="1">
      <c r="A42" s="43" t="s">
        <v>120</v>
      </c>
      <c r="B42" s="50">
        <f>'2019年财政支出 (功能)'!D42</f>
        <v>31994.553164999998</v>
      </c>
      <c r="C42" s="44">
        <v>35423.77</v>
      </c>
      <c r="D42" s="25">
        <f t="shared" si="0"/>
        <v>110.71812698028658</v>
      </c>
    </row>
    <row r="43" spans="1:4" s="36" customFormat="1" ht="15.75" customHeight="1">
      <c r="A43" s="44" t="s">
        <v>121</v>
      </c>
      <c r="B43" s="50">
        <f>'2019年财政支出 (功能)'!D43</f>
        <v>13655.967317999997</v>
      </c>
      <c r="C43" s="44">
        <v>13167.36</v>
      </c>
      <c r="D43" s="25">
        <f t="shared" si="0"/>
        <v>96.42202337906916</v>
      </c>
    </row>
    <row r="44" spans="1:4" s="36" customFormat="1" ht="15.75" customHeight="1">
      <c r="A44" s="44" t="s">
        <v>122</v>
      </c>
      <c r="B44" s="50">
        <f>'2019年财政支出 (功能)'!D44</f>
        <v>12726.683493</v>
      </c>
      <c r="C44" s="44">
        <v>12015.41</v>
      </c>
      <c r="D44" s="25">
        <f t="shared" si="0"/>
        <v>94.41116380877061</v>
      </c>
    </row>
    <row r="45" spans="1:4" s="36" customFormat="1" ht="15.75" customHeight="1">
      <c r="A45" s="44" t="s">
        <v>123</v>
      </c>
      <c r="B45" s="50">
        <f>'2019年财政支出 (功能)'!D45</f>
        <v>3548.323054</v>
      </c>
      <c r="C45" s="44">
        <v>6251</v>
      </c>
      <c r="D45" s="25">
        <f t="shared" si="0"/>
        <v>176.16772500331646</v>
      </c>
    </row>
    <row r="46" spans="1:4" s="36" customFormat="1" ht="15.75" customHeight="1">
      <c r="A46" s="44" t="s">
        <v>124</v>
      </c>
      <c r="B46" s="50">
        <f>'2019年财政支出 (功能)'!D46</f>
        <v>2063.5793</v>
      </c>
      <c r="C46" s="44">
        <v>3990</v>
      </c>
      <c r="D46" s="25">
        <f t="shared" si="0"/>
        <v>193.35336422496582</v>
      </c>
    </row>
    <row r="47" spans="1:4" s="36" customFormat="1" ht="15.75" customHeight="1">
      <c r="A47" s="14" t="s">
        <v>277</v>
      </c>
      <c r="B47" s="50">
        <f>'2019年财政支出 (功能)'!D47</f>
        <v>2700</v>
      </c>
      <c r="C47" s="44"/>
      <c r="D47" s="25"/>
    </row>
    <row r="48" spans="1:4" s="36" customFormat="1" ht="15.75" customHeight="1">
      <c r="A48" s="14" t="s">
        <v>273</v>
      </c>
      <c r="B48" s="50">
        <f>'2019年财政支出 (功能)'!D48</f>
        <v>2700</v>
      </c>
      <c r="C48" s="44"/>
      <c r="D48" s="25"/>
    </row>
    <row r="49" spans="1:4" s="36" customFormat="1" ht="15.75" customHeight="1">
      <c r="A49" s="43" t="s">
        <v>125</v>
      </c>
      <c r="B49" s="50">
        <f>'2019年财政支出 (功能)'!D49</f>
        <v>6439.7674</v>
      </c>
      <c r="C49" s="44">
        <v>7150</v>
      </c>
      <c r="D49" s="25">
        <f t="shared" si="0"/>
        <v>111.02885486205605</v>
      </c>
    </row>
    <row r="50" spans="1:4" s="36" customFormat="1" ht="15.75" customHeight="1">
      <c r="A50" s="43" t="s">
        <v>126</v>
      </c>
      <c r="B50" s="50">
        <f>'2019年财政支出 (功能)'!D50</f>
        <v>6421.7</v>
      </c>
      <c r="C50" s="44">
        <v>7100</v>
      </c>
      <c r="D50" s="25">
        <f t="shared" si="0"/>
        <v>110.56262360434152</v>
      </c>
    </row>
    <row r="51" spans="1:4" s="36" customFormat="1" ht="15.75" customHeight="1">
      <c r="A51" s="44" t="s">
        <v>127</v>
      </c>
      <c r="B51" s="50">
        <f>'2019年财政支出 (功能)'!D51</f>
        <v>6421.7</v>
      </c>
      <c r="C51" s="44">
        <v>7100</v>
      </c>
      <c r="D51" s="25">
        <f t="shared" si="0"/>
        <v>110.56262360434152</v>
      </c>
    </row>
    <row r="52" spans="1:4" s="36" customFormat="1" ht="15.75" customHeight="1">
      <c r="A52" s="43" t="s">
        <v>128</v>
      </c>
      <c r="B52" s="50">
        <f>'2019年财政支出 (功能)'!D52</f>
        <v>18.0674</v>
      </c>
      <c r="C52" s="44">
        <v>50</v>
      </c>
      <c r="D52" s="25">
        <f t="shared" si="0"/>
        <v>276.74153447646034</v>
      </c>
    </row>
    <row r="53" spans="1:4" s="36" customFormat="1" ht="15.75" customHeight="1">
      <c r="A53" s="44" t="s">
        <v>129</v>
      </c>
      <c r="B53" s="50">
        <f>'2019年财政支出 (功能)'!D53</f>
        <v>18.0674</v>
      </c>
      <c r="C53" s="44">
        <v>50</v>
      </c>
      <c r="D53" s="25">
        <f t="shared" si="0"/>
        <v>276.74153447646034</v>
      </c>
    </row>
    <row r="54" spans="1:4" s="36" customFormat="1" ht="15.75" customHeight="1">
      <c r="A54" s="43" t="s">
        <v>130</v>
      </c>
      <c r="B54" s="50">
        <f>'2019年财政支出 (功能)'!D54</f>
        <v>3089.488259</v>
      </c>
      <c r="C54" s="44">
        <v>3942.52</v>
      </c>
      <c r="D54" s="25">
        <f t="shared" si="0"/>
        <v>127.61077788578837</v>
      </c>
    </row>
    <row r="55" spans="1:4" s="36" customFormat="1" ht="15.75" customHeight="1">
      <c r="A55" s="43" t="s">
        <v>131</v>
      </c>
      <c r="B55" s="50">
        <f>'2019年财政支出 (功能)'!D55</f>
        <v>2122.275122</v>
      </c>
      <c r="C55" s="44">
        <v>2826.29</v>
      </c>
      <c r="D55" s="25">
        <f t="shared" si="0"/>
        <v>133.17264904545206</v>
      </c>
    </row>
    <row r="56" spans="1:4" s="36" customFormat="1" ht="15.75" customHeight="1">
      <c r="A56" s="44" t="s">
        <v>132</v>
      </c>
      <c r="B56" s="50">
        <f>'2019年财政支出 (功能)'!D56</f>
        <v>2122.275122</v>
      </c>
      <c r="C56" s="44">
        <v>2826.29</v>
      </c>
      <c r="D56" s="25">
        <f t="shared" si="0"/>
        <v>133.17264904545206</v>
      </c>
    </row>
    <row r="57" spans="1:4" s="36" customFormat="1" ht="15.75" customHeight="1">
      <c r="A57" s="43" t="s">
        <v>133</v>
      </c>
      <c r="B57" s="50">
        <f>'2019年财政支出 (功能)'!D57</f>
        <v>967.213137</v>
      </c>
      <c r="C57" s="44">
        <v>1116.23</v>
      </c>
      <c r="D57" s="25">
        <f t="shared" si="0"/>
        <v>115.40682785411754</v>
      </c>
    </row>
    <row r="58" spans="1:4" s="36" customFormat="1" ht="15.75" customHeight="1">
      <c r="A58" s="44" t="s">
        <v>134</v>
      </c>
      <c r="B58" s="50">
        <f>'2019年财政支出 (功能)'!D58</f>
        <v>967.213137</v>
      </c>
      <c r="C58" s="44">
        <v>1116.23</v>
      </c>
      <c r="D58" s="25">
        <f t="shared" si="0"/>
        <v>115.40682785411754</v>
      </c>
    </row>
    <row r="59" spans="1:4" s="36" customFormat="1" ht="15.75" customHeight="1">
      <c r="A59" s="43" t="s">
        <v>135</v>
      </c>
      <c r="B59" s="50">
        <f>'2019年财政支出 (功能)'!D59</f>
        <v>15980.803258000002</v>
      </c>
      <c r="C59" s="44">
        <v>16931.28</v>
      </c>
      <c r="D59" s="25">
        <f t="shared" si="0"/>
        <v>105.94761556509486</v>
      </c>
    </row>
    <row r="60" spans="1:4" s="36" customFormat="1" ht="15.75" customHeight="1">
      <c r="A60" s="43" t="s">
        <v>136</v>
      </c>
      <c r="B60" s="50">
        <f>'2019年财政支出 (功能)'!D60</f>
        <v>1390.089869</v>
      </c>
      <c r="C60" s="56">
        <v>1682.2</v>
      </c>
      <c r="D60" s="25">
        <f t="shared" si="0"/>
        <v>121.01375871548059</v>
      </c>
    </row>
    <row r="61" spans="1:4" s="36" customFormat="1" ht="15.75" customHeight="1">
      <c r="A61" s="44" t="s">
        <v>100</v>
      </c>
      <c r="B61" s="50">
        <f>'2019年财政支出 (功能)'!D61</f>
        <v>0</v>
      </c>
      <c r="C61" s="57">
        <v>195.62</v>
      </c>
      <c r="D61" s="25"/>
    </row>
    <row r="62" spans="1:4" s="36" customFormat="1" ht="15.75" customHeight="1">
      <c r="A62" s="44" t="s">
        <v>137</v>
      </c>
      <c r="B62" s="50">
        <f>'2019年财政支出 (功能)'!D62</f>
        <v>1390.089869</v>
      </c>
      <c r="C62" s="57">
        <v>1486.58</v>
      </c>
      <c r="D62" s="25">
        <f t="shared" si="0"/>
        <v>106.9412872614785</v>
      </c>
    </row>
    <row r="63" spans="1:4" s="36" customFormat="1" ht="15.75" customHeight="1">
      <c r="A63" s="43" t="s">
        <v>138</v>
      </c>
      <c r="B63" s="50">
        <f>'2019年财政支出 (功能)'!D63</f>
        <v>15</v>
      </c>
      <c r="C63" s="57">
        <v>15</v>
      </c>
      <c r="D63" s="25">
        <f t="shared" si="0"/>
        <v>100</v>
      </c>
    </row>
    <row r="64" spans="1:4" s="36" customFormat="1" ht="15.75" customHeight="1">
      <c r="A64" s="44" t="s">
        <v>210</v>
      </c>
      <c r="B64" s="50">
        <f>'2019年财政支出 (功能)'!D64</f>
        <v>15</v>
      </c>
      <c r="C64" s="57">
        <v>15</v>
      </c>
      <c r="D64" s="25">
        <f t="shared" si="0"/>
        <v>100</v>
      </c>
    </row>
    <row r="65" spans="1:4" s="36" customFormat="1" ht="15.75" customHeight="1">
      <c r="A65" s="54" t="s">
        <v>267</v>
      </c>
      <c r="B65" s="50">
        <f>'2019年财政支出 (功能)'!D65</f>
        <v>6833.887331999999</v>
      </c>
      <c r="C65" s="57">
        <v>6948.54</v>
      </c>
      <c r="D65" s="25">
        <f t="shared" si="0"/>
        <v>101.67770790517916</v>
      </c>
    </row>
    <row r="66" spans="1:4" s="36" customFormat="1" ht="15.75" customHeight="1">
      <c r="A66" s="55" t="s">
        <v>268</v>
      </c>
      <c r="B66" s="50">
        <f>'2019年财政支出 (功能)'!D66</f>
        <v>183.150502</v>
      </c>
      <c r="C66" s="57">
        <v>179.63</v>
      </c>
      <c r="D66" s="25">
        <f t="shared" si="0"/>
        <v>98.07780925438033</v>
      </c>
    </row>
    <row r="67" spans="1:4" s="36" customFormat="1" ht="15.75" customHeight="1">
      <c r="A67" s="44" t="s">
        <v>141</v>
      </c>
      <c r="B67" s="50">
        <f>'2019年财政支出 (功能)'!D67</f>
        <v>136.56173</v>
      </c>
      <c r="C67" s="57">
        <v>158.11</v>
      </c>
      <c r="D67" s="25">
        <f t="shared" si="0"/>
        <v>115.7791425167212</v>
      </c>
    </row>
    <row r="68" spans="1:4" s="36" customFormat="1" ht="15.75" customHeight="1">
      <c r="A68" s="44" t="s">
        <v>142</v>
      </c>
      <c r="B68" s="50">
        <f>'2019年财政支出 (功能)'!D68</f>
        <v>4510.284770000001</v>
      </c>
      <c r="C68" s="57">
        <v>4431.28</v>
      </c>
      <c r="D68" s="25">
        <f t="shared" si="0"/>
        <v>98.24834186689277</v>
      </c>
    </row>
    <row r="69" spans="1:4" s="36" customFormat="1" ht="15.75" customHeight="1">
      <c r="A69" s="44" t="s">
        <v>143</v>
      </c>
      <c r="B69" s="50">
        <f>'2019年财政支出 (功能)'!D69</f>
        <v>2003.8903299999997</v>
      </c>
      <c r="C69" s="57">
        <v>2179.52</v>
      </c>
      <c r="D69" s="25">
        <f t="shared" si="0"/>
        <v>108.764435227351</v>
      </c>
    </row>
    <row r="70" spans="1:4" s="36" customFormat="1" ht="15.75" customHeight="1">
      <c r="A70" s="43" t="s">
        <v>144</v>
      </c>
      <c r="B70" s="50">
        <f>'2019年财政支出 (功能)'!D70</f>
        <v>2291.01</v>
      </c>
      <c r="C70" s="57">
        <v>2169.41</v>
      </c>
      <c r="D70" s="25">
        <f t="shared" si="0"/>
        <v>94.69229728373074</v>
      </c>
    </row>
    <row r="71" spans="1:4" s="36" customFormat="1" ht="15.75" customHeight="1">
      <c r="A71" s="44" t="s">
        <v>145</v>
      </c>
      <c r="B71" s="50">
        <f>'2019年财政支出 (功能)'!D71</f>
        <v>2291.01</v>
      </c>
      <c r="C71" s="57">
        <v>2169.41</v>
      </c>
      <c r="D71" s="25">
        <f t="shared" si="0"/>
        <v>94.69229728373074</v>
      </c>
    </row>
    <row r="72" spans="1:4" s="36" customFormat="1" ht="15.75" customHeight="1">
      <c r="A72" s="43" t="s">
        <v>146</v>
      </c>
      <c r="B72" s="50">
        <f>'2019年财政支出 (功能)'!D72</f>
        <v>300</v>
      </c>
      <c r="C72" s="57">
        <v>511.35</v>
      </c>
      <c r="D72" s="25">
        <f t="shared" si="0"/>
        <v>170.45000000000002</v>
      </c>
    </row>
    <row r="73" spans="1:4" s="36" customFormat="1" ht="15.75" customHeight="1">
      <c r="A73" s="44" t="s">
        <v>147</v>
      </c>
      <c r="B73" s="50">
        <f>'2019年财政支出 (功能)'!D73</f>
        <v>300</v>
      </c>
      <c r="C73" s="58">
        <v>511.35</v>
      </c>
      <c r="D73" s="25">
        <f aca="true" t="shared" si="1" ref="D73:D133">C73/B73*100</f>
        <v>170.45000000000002</v>
      </c>
    </row>
    <row r="74" spans="1:4" s="36" customFormat="1" ht="15.75" customHeight="1">
      <c r="A74" s="43" t="s">
        <v>148</v>
      </c>
      <c r="B74" s="50">
        <f>'2019年财政支出 (功能)'!D74</f>
        <v>45</v>
      </c>
      <c r="C74" s="58">
        <v>45</v>
      </c>
      <c r="D74" s="25">
        <f t="shared" si="1"/>
        <v>100</v>
      </c>
    </row>
    <row r="75" spans="1:4" s="36" customFormat="1" ht="15.75" customHeight="1">
      <c r="A75" s="44" t="s">
        <v>149</v>
      </c>
      <c r="B75" s="50">
        <f>'2019年财政支出 (功能)'!D75</f>
        <v>15</v>
      </c>
      <c r="C75" s="58">
        <v>15</v>
      </c>
      <c r="D75" s="25">
        <f t="shared" si="1"/>
        <v>100</v>
      </c>
    </row>
    <row r="76" spans="1:4" s="36" customFormat="1" ht="15.75" customHeight="1">
      <c r="A76" s="44" t="s">
        <v>150</v>
      </c>
      <c r="B76" s="50">
        <f>'2019年财政支出 (功能)'!D76</f>
        <v>30</v>
      </c>
      <c r="C76" s="58">
        <v>30</v>
      </c>
      <c r="D76" s="25">
        <f t="shared" si="1"/>
        <v>100</v>
      </c>
    </row>
    <row r="77" spans="1:4" s="36" customFormat="1" ht="15.75" customHeight="1">
      <c r="A77" s="43" t="s">
        <v>151</v>
      </c>
      <c r="B77" s="50">
        <f>'2019年财政支出 (功能)'!D77</f>
        <v>30</v>
      </c>
      <c r="C77" s="58">
        <v>30</v>
      </c>
      <c r="D77" s="25">
        <f t="shared" si="1"/>
        <v>100</v>
      </c>
    </row>
    <row r="78" spans="1:4" s="36" customFormat="1" ht="15.75" customHeight="1">
      <c r="A78" s="44" t="s">
        <v>152</v>
      </c>
      <c r="B78" s="50">
        <f>'2019年财政支出 (功能)'!D78</f>
        <v>20</v>
      </c>
      <c r="C78" s="58">
        <v>20</v>
      </c>
      <c r="D78" s="25">
        <f t="shared" si="1"/>
        <v>100</v>
      </c>
    </row>
    <row r="79" spans="1:4" s="36" customFormat="1" ht="15.75" customHeight="1">
      <c r="A79" s="44" t="s">
        <v>153</v>
      </c>
      <c r="B79" s="50">
        <f>'2019年财政支出 (功能)'!D79</f>
        <v>10</v>
      </c>
      <c r="C79" s="58">
        <v>10</v>
      </c>
      <c r="D79" s="25">
        <f t="shared" si="1"/>
        <v>100</v>
      </c>
    </row>
    <row r="80" spans="1:4" s="36" customFormat="1" ht="15.75" customHeight="1">
      <c r="A80" s="43" t="s">
        <v>154</v>
      </c>
      <c r="B80" s="50">
        <f>'2019年财政支出 (功能)'!D80</f>
        <v>1409.563062</v>
      </c>
      <c r="C80" s="58">
        <v>1446.58</v>
      </c>
      <c r="D80" s="25">
        <f t="shared" si="1"/>
        <v>102.6261285498981</v>
      </c>
    </row>
    <row r="81" spans="1:4" s="36" customFormat="1" ht="15.75" customHeight="1">
      <c r="A81" s="44" t="s">
        <v>155</v>
      </c>
      <c r="B81" s="50">
        <f>'2019年财政支出 (功能)'!D81</f>
        <v>1409.5630620000002</v>
      </c>
      <c r="C81" s="58">
        <v>1446.58</v>
      </c>
      <c r="D81" s="25">
        <f t="shared" si="1"/>
        <v>102.6261285498981</v>
      </c>
    </row>
    <row r="82" spans="1:4" s="36" customFormat="1" ht="15.75" customHeight="1">
      <c r="A82" s="43" t="s">
        <v>158</v>
      </c>
      <c r="B82" s="50">
        <f>'2019年财政支出 (功能)'!D82</f>
        <v>330</v>
      </c>
      <c r="C82" s="58">
        <v>330</v>
      </c>
      <c r="D82" s="25">
        <f t="shared" si="1"/>
        <v>100</v>
      </c>
    </row>
    <row r="83" spans="1:4" s="36" customFormat="1" ht="15.75" customHeight="1">
      <c r="A83" s="44" t="s">
        <v>159</v>
      </c>
      <c r="B83" s="50">
        <f>'2019年财政支出 (功能)'!D83</f>
        <v>330</v>
      </c>
      <c r="C83" s="58">
        <v>330</v>
      </c>
      <c r="D83" s="25">
        <f t="shared" si="1"/>
        <v>100</v>
      </c>
    </row>
    <row r="84" spans="1:4" s="36" customFormat="1" ht="15.75" customHeight="1">
      <c r="A84" s="43" t="s">
        <v>156</v>
      </c>
      <c r="B84" s="50">
        <f>'2019年财政支出 (功能)'!D84</f>
        <v>90.8543</v>
      </c>
      <c r="C84" s="57">
        <v>208.71</v>
      </c>
      <c r="D84" s="25">
        <f t="shared" si="1"/>
        <v>229.7194519136684</v>
      </c>
    </row>
    <row r="85" spans="1:4" s="36" customFormat="1" ht="15.75" customHeight="1">
      <c r="A85" s="44" t="s">
        <v>157</v>
      </c>
      <c r="B85" s="50">
        <f>'2019年财政支出 (功能)'!D85</f>
        <v>90.8543</v>
      </c>
      <c r="C85" s="58">
        <v>208.71</v>
      </c>
      <c r="D85" s="25">
        <f t="shared" si="1"/>
        <v>229.7194519136684</v>
      </c>
    </row>
    <row r="86" spans="1:4" s="36" customFormat="1" ht="15.75" customHeight="1">
      <c r="A86" s="43" t="s">
        <v>160</v>
      </c>
      <c r="B86" s="50">
        <f>'2019年财政支出 (功能)'!D86</f>
        <v>50</v>
      </c>
      <c r="C86" s="58">
        <v>50</v>
      </c>
      <c r="D86" s="25">
        <f t="shared" si="1"/>
        <v>100</v>
      </c>
    </row>
    <row r="87" spans="1:4" s="36" customFormat="1" ht="15.75" customHeight="1">
      <c r="A87" s="44" t="s">
        <v>161</v>
      </c>
      <c r="B87" s="50">
        <f>'2019年财政支出 (功能)'!D87</f>
        <v>50</v>
      </c>
      <c r="C87" s="58">
        <v>50</v>
      </c>
      <c r="D87" s="25">
        <f t="shared" si="1"/>
        <v>100</v>
      </c>
    </row>
    <row r="88" spans="1:4" s="36" customFormat="1" ht="15.75" customHeight="1">
      <c r="A88" s="44" t="s">
        <v>215</v>
      </c>
      <c r="B88" s="50">
        <f>'2019年财政支出 (功能)'!D88</f>
        <v>208.1461</v>
      </c>
      <c r="C88" s="58">
        <v>200</v>
      </c>
      <c r="D88" s="25">
        <f t="shared" si="1"/>
        <v>96.0863547287218</v>
      </c>
    </row>
    <row r="89" spans="1:4" s="36" customFormat="1" ht="15.75" customHeight="1">
      <c r="A89" s="44" t="s">
        <v>216</v>
      </c>
      <c r="B89" s="50">
        <f>'2019年财政支出 (功能)'!D89</f>
        <v>208.1461</v>
      </c>
      <c r="C89" s="58">
        <v>200</v>
      </c>
      <c r="D89" s="25">
        <f t="shared" si="1"/>
        <v>96.0863547287218</v>
      </c>
    </row>
    <row r="90" spans="1:4" s="36" customFormat="1" ht="15.75" customHeight="1">
      <c r="A90" s="43" t="s">
        <v>162</v>
      </c>
      <c r="B90" s="50">
        <f>'2019年财政支出 (功能)'!D90</f>
        <v>2987.252595</v>
      </c>
      <c r="C90" s="58">
        <v>3294.49</v>
      </c>
      <c r="D90" s="25">
        <f t="shared" si="1"/>
        <v>110.28494896997488</v>
      </c>
    </row>
    <row r="91" spans="1:4" s="36" customFormat="1" ht="15.75" customHeight="1">
      <c r="A91" s="44" t="s">
        <v>163</v>
      </c>
      <c r="B91" s="50">
        <f>'2019年财政支出 (功能)'!D91</f>
        <v>2987.252595</v>
      </c>
      <c r="C91" s="44">
        <v>3294.49</v>
      </c>
      <c r="D91" s="25">
        <f t="shared" si="1"/>
        <v>110.28494896997488</v>
      </c>
    </row>
    <row r="92" spans="1:4" s="36" customFormat="1" ht="15.75" customHeight="1">
      <c r="A92" s="43" t="s">
        <v>164</v>
      </c>
      <c r="B92" s="50">
        <f>'2019年财政支出 (功能)'!D92</f>
        <v>10159.618831</v>
      </c>
      <c r="C92" s="44">
        <v>11336.39</v>
      </c>
      <c r="D92" s="25">
        <f t="shared" si="1"/>
        <v>111.58282794438432</v>
      </c>
    </row>
    <row r="93" spans="1:4" s="36" customFormat="1" ht="15.75" customHeight="1">
      <c r="A93" s="43" t="s">
        <v>165</v>
      </c>
      <c r="B93" s="50">
        <f>'2019年财政支出 (功能)'!D93</f>
        <v>281.704131</v>
      </c>
      <c r="C93" s="44">
        <v>832.5</v>
      </c>
      <c r="D93" s="25">
        <f t="shared" si="1"/>
        <v>295.5228228442273</v>
      </c>
    </row>
    <row r="94" spans="1:4" s="36" customFormat="1" ht="15.75" customHeight="1">
      <c r="A94" s="44" t="s">
        <v>100</v>
      </c>
      <c r="B94" s="50">
        <f>'2019年财政支出 (功能)'!D94</f>
        <v>62.0324</v>
      </c>
      <c r="C94" s="44">
        <v>652.5</v>
      </c>
      <c r="D94" s="25">
        <f t="shared" si="1"/>
        <v>1051.8696681089236</v>
      </c>
    </row>
    <row r="95" spans="1:4" s="36" customFormat="1" ht="15.75" customHeight="1">
      <c r="A95" s="44" t="s">
        <v>166</v>
      </c>
      <c r="B95" s="50">
        <f>'2019年财政支出 (功能)'!D95</f>
        <v>219.671731</v>
      </c>
      <c r="C95" s="44">
        <v>180</v>
      </c>
      <c r="D95" s="25">
        <f t="shared" si="1"/>
        <v>81.94044776749176</v>
      </c>
    </row>
    <row r="96" spans="1:4" s="36" customFormat="1" ht="15.75" customHeight="1">
      <c r="A96" s="43" t="s">
        <v>167</v>
      </c>
      <c r="B96" s="50">
        <f>'2019年财政支出 (功能)'!D96</f>
        <v>6257.518854999999</v>
      </c>
      <c r="C96" s="44">
        <v>6776.87</v>
      </c>
      <c r="D96" s="25">
        <f t="shared" si="1"/>
        <v>108.29963372119956</v>
      </c>
    </row>
    <row r="97" spans="1:4" s="36" customFormat="1" ht="15.75" customHeight="1">
      <c r="A97" s="44" t="s">
        <v>168</v>
      </c>
      <c r="B97" s="50">
        <f>'2019年财政支出 (功能)'!D97</f>
        <v>6257.518854999999</v>
      </c>
      <c r="C97" s="44">
        <v>6776.87</v>
      </c>
      <c r="D97" s="25">
        <f t="shared" si="1"/>
        <v>108.29963372119956</v>
      </c>
    </row>
    <row r="98" spans="1:4" s="36" customFormat="1" ht="15.75" customHeight="1">
      <c r="A98" s="43" t="s">
        <v>169</v>
      </c>
      <c r="B98" s="50">
        <f>'2019年财政支出 (功能)'!D98</f>
        <v>857.6564</v>
      </c>
      <c r="C98" s="44">
        <v>1098</v>
      </c>
      <c r="D98" s="25">
        <f t="shared" si="1"/>
        <v>128.02329697533884</v>
      </c>
    </row>
    <row r="99" spans="1:4" s="36" customFormat="1" ht="15.75" customHeight="1">
      <c r="A99" s="44" t="s">
        <v>170</v>
      </c>
      <c r="B99" s="50">
        <f>'2019年财政支出 (功能)'!D99</f>
        <v>857.6564</v>
      </c>
      <c r="C99" s="44">
        <v>1098</v>
      </c>
      <c r="D99" s="25">
        <f t="shared" si="1"/>
        <v>128.02329697533884</v>
      </c>
    </row>
    <row r="100" spans="1:4" s="36" customFormat="1" ht="15.75" customHeight="1">
      <c r="A100" s="43" t="s">
        <v>171</v>
      </c>
      <c r="B100" s="50">
        <f>'2019年财政支出 (功能)'!D102</f>
        <v>2760.675445</v>
      </c>
      <c r="C100" s="44">
        <v>2627.02</v>
      </c>
      <c r="D100" s="25">
        <f t="shared" si="1"/>
        <v>95.15859623259699</v>
      </c>
    </row>
    <row r="101" spans="1:4" s="36" customFormat="1" ht="15.75" customHeight="1">
      <c r="A101" s="44" t="s">
        <v>172</v>
      </c>
      <c r="B101" s="50">
        <f>'2019年财政支出 (功能)'!D103</f>
        <v>114.97863000000001</v>
      </c>
      <c r="C101" s="44">
        <v>111.72</v>
      </c>
      <c r="D101" s="25">
        <f t="shared" si="1"/>
        <v>97.16588204260216</v>
      </c>
    </row>
    <row r="102" spans="1:4" s="36" customFormat="1" ht="15.75" customHeight="1">
      <c r="A102" s="44" t="s">
        <v>173</v>
      </c>
      <c r="B102" s="50">
        <f>'2019年财政支出 (功能)'!D104</f>
        <v>2645.696815</v>
      </c>
      <c r="C102" s="44">
        <v>2515.3</v>
      </c>
      <c r="D102" s="25">
        <f t="shared" si="1"/>
        <v>95.07136213564971</v>
      </c>
    </row>
    <row r="103" spans="1:4" s="36" customFormat="1" ht="15.75" customHeight="1">
      <c r="A103" s="44" t="s">
        <v>218</v>
      </c>
      <c r="B103" s="50">
        <f>'2019年财政支出 (功能)'!D105</f>
        <v>2.064</v>
      </c>
      <c r="C103" s="44">
        <v>2</v>
      </c>
      <c r="D103" s="25">
        <f t="shared" si="1"/>
        <v>96.89922480620154</v>
      </c>
    </row>
    <row r="104" spans="1:4" s="36" customFormat="1" ht="15.75" customHeight="1">
      <c r="A104" s="44" t="s">
        <v>217</v>
      </c>
      <c r="B104" s="50">
        <f>'2019年财政支出 (功能)'!D106</f>
        <v>2.064</v>
      </c>
      <c r="C104" s="44">
        <v>2</v>
      </c>
      <c r="D104" s="25">
        <f t="shared" si="1"/>
        <v>96.89922480620154</v>
      </c>
    </row>
    <row r="105" spans="1:4" s="36" customFormat="1" ht="15.75" customHeight="1">
      <c r="A105" s="43" t="s">
        <v>174</v>
      </c>
      <c r="B105" s="50">
        <f>'2019年财政支出 (功能)'!D107</f>
        <v>249.031478</v>
      </c>
      <c r="C105" s="44">
        <v>378.41</v>
      </c>
      <c r="D105" s="25">
        <f t="shared" si="1"/>
        <v>151.95267804658818</v>
      </c>
    </row>
    <row r="106" spans="1:4" s="36" customFormat="1" ht="15.75" customHeight="1">
      <c r="A106" s="43" t="s">
        <v>175</v>
      </c>
      <c r="B106" s="50">
        <f>'2019年财政支出 (功能)'!D108</f>
        <v>249.031478</v>
      </c>
      <c r="C106" s="44">
        <v>378.41</v>
      </c>
      <c r="D106" s="25">
        <f t="shared" si="1"/>
        <v>151.95267804658818</v>
      </c>
    </row>
    <row r="107" spans="1:4" s="36" customFormat="1" ht="15.75" customHeight="1">
      <c r="A107" s="44" t="s">
        <v>176</v>
      </c>
      <c r="B107" s="50">
        <f>'2019年财政支出 (功能)'!D109</f>
        <v>249.031478</v>
      </c>
      <c r="C107" s="44">
        <v>378.41</v>
      </c>
      <c r="D107" s="25">
        <f t="shared" si="1"/>
        <v>151.95267804658818</v>
      </c>
    </row>
    <row r="108" spans="1:4" s="36" customFormat="1" ht="15.75" customHeight="1">
      <c r="A108" s="43" t="s">
        <v>177</v>
      </c>
      <c r="B108" s="50">
        <f>'2019年财政支出 (功能)'!D110</f>
        <v>36637.234394</v>
      </c>
      <c r="C108" s="44">
        <f>C109+C112+C114+C116</f>
        <v>36290.57</v>
      </c>
      <c r="D108" s="25">
        <f t="shared" si="1"/>
        <v>99.05379213323818</v>
      </c>
    </row>
    <row r="109" spans="1:4" s="36" customFormat="1" ht="15.75" customHeight="1">
      <c r="A109" s="43" t="s">
        <v>178</v>
      </c>
      <c r="B109" s="50">
        <f>'2019年财政支出 (功能)'!D111</f>
        <v>25905.292391</v>
      </c>
      <c r="C109" s="44">
        <f>C110+C111</f>
        <v>25905.75</v>
      </c>
      <c r="D109" s="25">
        <f t="shared" si="1"/>
        <v>100.00176646915655</v>
      </c>
    </row>
    <row r="110" spans="1:4" s="36" customFormat="1" ht="15.75" customHeight="1">
      <c r="A110" s="44" t="s">
        <v>179</v>
      </c>
      <c r="B110" s="50">
        <f>'2019年财政支出 (功能)'!D112</f>
        <v>3817.106475</v>
      </c>
      <c r="C110" s="44">
        <v>7797.91</v>
      </c>
      <c r="D110" s="25">
        <f t="shared" si="1"/>
        <v>204.28851149613268</v>
      </c>
    </row>
    <row r="111" spans="1:4" s="36" customFormat="1" ht="15.75" customHeight="1">
      <c r="A111" s="44" t="s">
        <v>180</v>
      </c>
      <c r="B111" s="50">
        <f>'2019年财政支出 (功能)'!D113</f>
        <v>22088.185916</v>
      </c>
      <c r="C111" s="44">
        <v>18107.84</v>
      </c>
      <c r="D111" s="25">
        <f t="shared" si="1"/>
        <v>81.97975184047705</v>
      </c>
    </row>
    <row r="112" spans="1:4" s="36" customFormat="1" ht="15.75" customHeight="1">
      <c r="A112" s="43" t="s">
        <v>181</v>
      </c>
      <c r="B112" s="50">
        <f>'2019年财政支出 (功能)'!D114</f>
        <v>2131.6979100000003</v>
      </c>
      <c r="C112" s="44">
        <v>1525</v>
      </c>
      <c r="D112" s="25">
        <f t="shared" si="1"/>
        <v>71.53921729932173</v>
      </c>
    </row>
    <row r="113" spans="1:4" s="36" customFormat="1" ht="15.75" customHeight="1">
      <c r="A113" s="44" t="s">
        <v>182</v>
      </c>
      <c r="B113" s="50">
        <f>'2019年财政支出 (功能)'!D115</f>
        <v>2131.6979100000003</v>
      </c>
      <c r="C113" s="44">
        <v>1525</v>
      </c>
      <c r="D113" s="25">
        <f t="shared" si="1"/>
        <v>71.53921729932173</v>
      </c>
    </row>
    <row r="114" spans="1:4" s="36" customFormat="1" ht="15.75" customHeight="1">
      <c r="A114" s="43" t="s">
        <v>183</v>
      </c>
      <c r="B114" s="50">
        <f>'2019年财政支出 (功能)'!D116</f>
        <v>990.0859619999999</v>
      </c>
      <c r="C114" s="44">
        <v>7144.76</v>
      </c>
      <c r="D114" s="25">
        <f t="shared" si="1"/>
        <v>721.6302699179166</v>
      </c>
    </row>
    <row r="115" spans="1:4" s="36" customFormat="1" ht="15.75" customHeight="1">
      <c r="A115" s="44" t="s">
        <v>184</v>
      </c>
      <c r="B115" s="50">
        <f>'2019年财政支出 (功能)'!D117</f>
        <v>990.0859619999999</v>
      </c>
      <c r="C115" s="44">
        <v>7144.76</v>
      </c>
      <c r="D115" s="25">
        <f t="shared" si="1"/>
        <v>721.6302699179166</v>
      </c>
    </row>
    <row r="116" spans="1:4" s="36" customFormat="1" ht="15.75" customHeight="1">
      <c r="A116" s="43" t="s">
        <v>185</v>
      </c>
      <c r="B116" s="50">
        <f>'2019年财政支出 (功能)'!D118</f>
        <v>7610.158131</v>
      </c>
      <c r="C116" s="44">
        <v>1715.06</v>
      </c>
      <c r="D116" s="25">
        <f t="shared" si="1"/>
        <v>22.53645680519697</v>
      </c>
    </row>
    <row r="117" spans="1:4" s="36" customFormat="1" ht="15.75" customHeight="1">
      <c r="A117" s="44" t="s">
        <v>186</v>
      </c>
      <c r="B117" s="50">
        <f>'2019年财政支出 (功能)'!D119</f>
        <v>7610.158131</v>
      </c>
      <c r="C117" s="44">
        <v>1715.06</v>
      </c>
      <c r="D117" s="25">
        <f t="shared" si="1"/>
        <v>22.53645680519697</v>
      </c>
    </row>
    <row r="118" spans="1:4" s="36" customFormat="1" ht="15.75" customHeight="1">
      <c r="A118" s="43" t="s">
        <v>187</v>
      </c>
      <c r="B118" s="50">
        <f>'2019年财政支出 (功能)'!D120</f>
        <v>11970.355648</v>
      </c>
      <c r="C118" s="44">
        <v>12739.57</v>
      </c>
      <c r="D118" s="25">
        <f t="shared" si="1"/>
        <v>106.42599413600982</v>
      </c>
    </row>
    <row r="119" spans="1:4" s="36" customFormat="1" ht="15.75" customHeight="1">
      <c r="A119" s="43" t="s">
        <v>188</v>
      </c>
      <c r="B119" s="50">
        <f>'2019年财政支出 (功能)'!D121</f>
        <v>8185.92315</v>
      </c>
      <c r="C119" s="44">
        <v>9182.57</v>
      </c>
      <c r="D119" s="25">
        <f t="shared" si="1"/>
        <v>112.17513079144898</v>
      </c>
    </row>
    <row r="120" spans="1:4" s="36" customFormat="1" ht="15.75" customHeight="1">
      <c r="A120" s="44" t="s">
        <v>189</v>
      </c>
      <c r="B120" s="50">
        <f>'2019年财政支出 (功能)'!D122</f>
        <v>8185.92315</v>
      </c>
      <c r="C120" s="44">
        <v>9182.57</v>
      </c>
      <c r="D120" s="25">
        <f t="shared" si="1"/>
        <v>112.17513079144898</v>
      </c>
    </row>
    <row r="121" spans="1:4" s="36" customFormat="1" ht="15.75" customHeight="1">
      <c r="A121" s="43" t="s">
        <v>190</v>
      </c>
      <c r="B121" s="50">
        <f>'2019年财政支出 (功能)'!D123</f>
        <v>3784.4324979999997</v>
      </c>
      <c r="C121" s="44">
        <v>3557</v>
      </c>
      <c r="D121" s="25">
        <f t="shared" si="1"/>
        <v>93.99031431739915</v>
      </c>
    </row>
    <row r="122" spans="1:4" s="36" customFormat="1" ht="15.75" customHeight="1">
      <c r="A122" s="44" t="s">
        <v>191</v>
      </c>
      <c r="B122" s="50">
        <f>'2019年财政支出 (功能)'!D124</f>
        <v>3784.4324979999997</v>
      </c>
      <c r="C122" s="44">
        <v>3557</v>
      </c>
      <c r="D122" s="25">
        <f t="shared" si="1"/>
        <v>93.99031431739915</v>
      </c>
    </row>
    <row r="123" spans="1:4" s="36" customFormat="1" ht="15.75" customHeight="1">
      <c r="A123" s="43" t="s">
        <v>192</v>
      </c>
      <c r="B123" s="50">
        <f>'2019年财政支出 (功能)'!D125</f>
        <v>41.64</v>
      </c>
      <c r="C123" s="44">
        <v>0</v>
      </c>
      <c r="D123" s="25"/>
    </row>
    <row r="124" spans="1:4" s="36" customFormat="1" ht="15.75" customHeight="1">
      <c r="A124" s="14" t="s">
        <v>275</v>
      </c>
      <c r="B124" s="50">
        <f>'2019年财政支出 (功能)'!D126</f>
        <v>41.64</v>
      </c>
      <c r="C124" s="44">
        <v>0</v>
      </c>
      <c r="D124" s="25"/>
    </row>
    <row r="125" spans="1:4" s="36" customFormat="1" ht="15.75" customHeight="1">
      <c r="A125" s="44" t="s">
        <v>193</v>
      </c>
      <c r="B125" s="50">
        <f>'2019年财政支出 (功能)'!D127</f>
        <v>41.64</v>
      </c>
      <c r="C125" s="44">
        <v>0</v>
      </c>
      <c r="D125" s="25"/>
    </row>
    <row r="126" spans="1:4" s="36" customFormat="1" ht="15.75" customHeight="1">
      <c r="A126" s="43" t="s">
        <v>194</v>
      </c>
      <c r="B126" s="50">
        <f>'2019年财政支出 (功能)'!D128</f>
        <v>5911</v>
      </c>
      <c r="C126" s="44">
        <v>4337</v>
      </c>
      <c r="D126" s="25">
        <f t="shared" si="1"/>
        <v>73.37167991879546</v>
      </c>
    </row>
    <row r="127" spans="1:4" s="36" customFormat="1" ht="15.75" customHeight="1">
      <c r="A127" s="43" t="s">
        <v>195</v>
      </c>
      <c r="B127" s="50">
        <f>'2019年财政支出 (功能)'!D129</f>
        <v>939</v>
      </c>
      <c r="C127" s="44">
        <v>800</v>
      </c>
      <c r="D127" s="25">
        <f t="shared" si="1"/>
        <v>85.19701810436635</v>
      </c>
    </row>
    <row r="128" spans="1:4" s="36" customFormat="1" ht="15.75" customHeight="1">
      <c r="A128" s="44" t="s">
        <v>196</v>
      </c>
      <c r="B128" s="50">
        <f>'2019年财政支出 (功能)'!D130</f>
        <v>939</v>
      </c>
      <c r="C128" s="44">
        <v>800</v>
      </c>
      <c r="D128" s="25">
        <f t="shared" si="1"/>
        <v>85.19701810436635</v>
      </c>
    </row>
    <row r="129" spans="1:4" s="36" customFormat="1" ht="15.75" customHeight="1">
      <c r="A129" s="43" t="s">
        <v>197</v>
      </c>
      <c r="B129" s="50">
        <f>'2019年财政支出 (功能)'!D131</f>
        <v>263</v>
      </c>
      <c r="C129" s="44">
        <v>350</v>
      </c>
      <c r="D129" s="94">
        <f t="shared" si="1"/>
        <v>133.07984790874525</v>
      </c>
    </row>
    <row r="130" spans="1:4" s="36" customFormat="1" ht="15.75" customHeight="1">
      <c r="A130" s="44" t="s">
        <v>198</v>
      </c>
      <c r="B130" s="50">
        <f>'2019年财政支出 (功能)'!D132</f>
        <v>263</v>
      </c>
      <c r="C130" s="44">
        <v>350</v>
      </c>
      <c r="D130" s="25">
        <f t="shared" si="1"/>
        <v>133.07984790874525</v>
      </c>
    </row>
    <row r="131" spans="1:4" s="36" customFormat="1" ht="15.75" customHeight="1">
      <c r="A131" s="43" t="s">
        <v>199</v>
      </c>
      <c r="B131" s="50">
        <f>'2019年财政支出 (功能)'!D133</f>
        <v>4709</v>
      </c>
      <c r="C131" s="44">
        <v>3187</v>
      </c>
      <c r="D131" s="25">
        <f t="shared" si="1"/>
        <v>67.67891272032278</v>
      </c>
    </row>
    <row r="132" spans="1:4" s="36" customFormat="1" ht="15.75" customHeight="1">
      <c r="A132" s="44" t="s">
        <v>200</v>
      </c>
      <c r="B132" s="50">
        <f>'2019年财政支出 (功能)'!D134</f>
        <v>4709</v>
      </c>
      <c r="C132" s="44">
        <v>3187</v>
      </c>
      <c r="D132" s="25">
        <f t="shared" si="1"/>
        <v>67.67891272032278</v>
      </c>
    </row>
    <row r="133" spans="1:4" s="36" customFormat="1" ht="15.75" customHeight="1">
      <c r="A133" s="43" t="s">
        <v>201</v>
      </c>
      <c r="B133" s="50">
        <f>'2019年财政支出 (功能)'!D135</f>
        <v>1957</v>
      </c>
      <c r="C133" s="44">
        <v>1100</v>
      </c>
      <c r="D133" s="25">
        <f t="shared" si="1"/>
        <v>56.208482370975986</v>
      </c>
    </row>
    <row r="134" spans="1:4" s="36" customFormat="1" ht="15.75" customHeight="1">
      <c r="A134" s="43" t="s">
        <v>202</v>
      </c>
      <c r="B134" s="50">
        <f>'2019年财政支出 (功能)'!D136</f>
        <v>1957</v>
      </c>
      <c r="C134" s="44">
        <v>1100</v>
      </c>
      <c r="D134" s="25">
        <f aca="true" t="shared" si="2" ref="D134:D148">C134/B134*100</f>
        <v>56.208482370975986</v>
      </c>
    </row>
    <row r="135" spans="1:4" s="36" customFormat="1" ht="15.75" customHeight="1">
      <c r="A135" s="44" t="s">
        <v>94</v>
      </c>
      <c r="B135" s="50">
        <f>'2019年财政支出 (功能)'!D137</f>
        <v>1957</v>
      </c>
      <c r="C135" s="44">
        <v>1100</v>
      </c>
      <c r="D135" s="25">
        <f t="shared" si="2"/>
        <v>56.208482370975986</v>
      </c>
    </row>
    <row r="136" spans="1:4" s="36" customFormat="1" ht="15.75" customHeight="1">
      <c r="A136" s="43" t="s">
        <v>203</v>
      </c>
      <c r="B136" s="50">
        <f>'2019年财政支出 (功能)'!D138</f>
        <v>2989.6949809999996</v>
      </c>
      <c r="C136" s="44">
        <v>2569.62</v>
      </c>
      <c r="D136" s="25">
        <f t="shared" si="2"/>
        <v>85.94923617059115</v>
      </c>
    </row>
    <row r="137" spans="1:4" s="36" customFormat="1" ht="15.75" customHeight="1">
      <c r="A137" s="43" t="s">
        <v>204</v>
      </c>
      <c r="B137" s="50">
        <f>'2019年财政支出 (功能)'!D139</f>
        <v>2352.4605</v>
      </c>
      <c r="C137" s="44">
        <v>2224.15</v>
      </c>
      <c r="D137" s="25">
        <f t="shared" si="2"/>
        <v>94.54568950254425</v>
      </c>
    </row>
    <row r="138" spans="1:4" s="36" customFormat="1" ht="15.75" customHeight="1">
      <c r="A138" s="44" t="s">
        <v>205</v>
      </c>
      <c r="B138" s="50">
        <f>'2019年财政支出 (功能)'!D140</f>
        <v>1894.2155</v>
      </c>
      <c r="C138" s="44">
        <v>2077.03</v>
      </c>
      <c r="D138" s="25">
        <f t="shared" si="2"/>
        <v>109.6511986096619</v>
      </c>
    </row>
    <row r="139" spans="1:4" s="36" customFormat="1" ht="15.75" customHeight="1">
      <c r="A139" s="44" t="s">
        <v>219</v>
      </c>
      <c r="B139" s="50">
        <f>'2019年财政支出 (功能)'!D141</f>
        <v>458.245</v>
      </c>
      <c r="C139" s="44">
        <v>147.12</v>
      </c>
      <c r="D139" s="25">
        <f t="shared" si="2"/>
        <v>32.10509661862104</v>
      </c>
    </row>
    <row r="140" spans="1:4" s="36" customFormat="1" ht="15.75" customHeight="1">
      <c r="A140" s="43" t="s">
        <v>206</v>
      </c>
      <c r="B140" s="50">
        <f>'2019年财政支出 (功能)'!D142</f>
        <v>637.234481</v>
      </c>
      <c r="C140" s="44">
        <v>345.47</v>
      </c>
      <c r="D140" s="25">
        <f t="shared" si="2"/>
        <v>54.21395268157186</v>
      </c>
    </row>
    <row r="141" spans="1:4" s="36" customFormat="1" ht="15.75" customHeight="1">
      <c r="A141" s="44" t="s">
        <v>207</v>
      </c>
      <c r="B141" s="50">
        <f>'2019年财政支出 (功能)'!D143</f>
        <v>637.234481</v>
      </c>
      <c r="C141" s="44">
        <v>345.47</v>
      </c>
      <c r="D141" s="25">
        <f t="shared" si="2"/>
        <v>54.21395268157186</v>
      </c>
    </row>
    <row r="142" spans="1:4" s="36" customFormat="1" ht="15.75" customHeight="1">
      <c r="A142" s="43" t="s">
        <v>208</v>
      </c>
      <c r="B142" s="50">
        <f>'2019年财政支出 (功能)'!D144</f>
        <v>377.707761</v>
      </c>
      <c r="C142" s="44">
        <v>733.22</v>
      </c>
      <c r="D142" s="25">
        <f t="shared" si="2"/>
        <v>194.12362564612488</v>
      </c>
    </row>
    <row r="143" spans="1:4" s="36" customFormat="1" ht="15.75" customHeight="1">
      <c r="A143" s="43" t="s">
        <v>208</v>
      </c>
      <c r="B143" s="50">
        <f>'2019年财政支出 (功能)'!D145</f>
        <v>377.707761</v>
      </c>
      <c r="C143" s="44">
        <v>733.22</v>
      </c>
      <c r="D143" s="25">
        <f t="shared" si="2"/>
        <v>194.12362564612488</v>
      </c>
    </row>
    <row r="144" spans="1:4" s="36" customFormat="1" ht="15.75" customHeight="1">
      <c r="A144" s="44" t="s">
        <v>209</v>
      </c>
      <c r="B144" s="50">
        <f>'2019年财政支出 (功能)'!D146</f>
        <v>377.707761</v>
      </c>
      <c r="C144" s="44">
        <v>733.22</v>
      </c>
      <c r="D144" s="25">
        <f t="shared" si="2"/>
        <v>194.12362564612488</v>
      </c>
    </row>
    <row r="145" spans="1:4" s="36" customFormat="1" ht="15.75" customHeight="1">
      <c r="A145" s="26" t="s">
        <v>21</v>
      </c>
      <c r="B145" s="25"/>
      <c r="C145" s="25"/>
      <c r="D145" s="25"/>
    </row>
    <row r="146" spans="1:4" s="36" customFormat="1" ht="15.75" customHeight="1">
      <c r="A146" s="26" t="s">
        <v>18</v>
      </c>
      <c r="B146" s="25">
        <f>'2019年财政支出 (功能)'!D148</f>
        <v>0</v>
      </c>
      <c r="C146" s="25">
        <v>17.78</v>
      </c>
      <c r="D146" s="25"/>
    </row>
    <row r="147" spans="1:4" s="36" customFormat="1" ht="15.75" customHeight="1">
      <c r="A147" s="14"/>
      <c r="B147" s="25"/>
      <c r="C147" s="25"/>
      <c r="D147" s="25"/>
    </row>
    <row r="148" spans="1:4" s="36" customFormat="1" ht="15.75" customHeight="1">
      <c r="A148" s="63" t="s">
        <v>44</v>
      </c>
      <c r="B148" s="25">
        <f>B146+B7</f>
        <v>137753.46</v>
      </c>
      <c r="C148" s="25">
        <f>C146+C7</f>
        <v>140500</v>
      </c>
      <c r="D148" s="25">
        <f t="shared" si="2"/>
        <v>101.99380835878824</v>
      </c>
    </row>
    <row r="149" spans="1:4" s="36" customFormat="1" ht="15.75" customHeight="1">
      <c r="A149" s="33"/>
      <c r="B149" s="33"/>
      <c r="C149" s="33"/>
      <c r="D149" s="33"/>
    </row>
    <row r="150" spans="1:4" s="36" customFormat="1" ht="15.75" customHeight="1">
      <c r="A150" s="33"/>
      <c r="B150" s="33"/>
      <c r="C150" s="33"/>
      <c r="D150" s="64"/>
    </row>
    <row r="151" spans="1:4" s="36" customFormat="1" ht="15.75" customHeight="1">
      <c r="A151" s="33"/>
      <c r="B151" s="33"/>
      <c r="C151" s="64"/>
      <c r="D151" s="64"/>
    </row>
    <row r="152" ht="15">
      <c r="C152" s="64"/>
    </row>
  </sheetData>
  <sheetProtection/>
  <mergeCells count="5">
    <mergeCell ref="A2:D2"/>
    <mergeCell ref="A5:A6"/>
    <mergeCell ref="B5:B6"/>
    <mergeCell ref="D5:D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A2:C34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41.00390625" style="33" customWidth="1"/>
    <col min="2" max="2" width="45.375" style="33" customWidth="1"/>
    <col min="3" max="16384" width="8.75390625" style="33" customWidth="1"/>
  </cols>
  <sheetData>
    <row r="1" ht="21" customHeight="1"/>
    <row r="2" spans="1:3" ht="21.75">
      <c r="A2" s="108" t="s">
        <v>261</v>
      </c>
      <c r="B2" s="106"/>
      <c r="C2" s="66"/>
    </row>
    <row r="3" spans="1:2" s="36" customFormat="1" ht="15.75" customHeight="1">
      <c r="A3" s="34"/>
      <c r="B3" s="67" t="s">
        <v>280</v>
      </c>
    </row>
    <row r="4" s="36" customFormat="1" ht="15.75" customHeight="1">
      <c r="B4" s="67" t="s">
        <v>36</v>
      </c>
    </row>
    <row r="5" spans="1:2" s="37" customFormat="1" ht="15.75" customHeight="1">
      <c r="A5" s="107" t="s">
        <v>53</v>
      </c>
      <c r="B5" s="107" t="s">
        <v>35</v>
      </c>
    </row>
    <row r="6" spans="1:2" s="37" customFormat="1" ht="15.75" customHeight="1">
      <c r="A6" s="107"/>
      <c r="B6" s="107"/>
    </row>
    <row r="7" spans="1:2" ht="15">
      <c r="A7" s="68" t="s">
        <v>80</v>
      </c>
      <c r="B7" s="69">
        <v>2779.79</v>
      </c>
    </row>
    <row r="8" spans="1:2" ht="15">
      <c r="A8" s="68" t="s">
        <v>76</v>
      </c>
      <c r="B8" s="69">
        <v>2153.74</v>
      </c>
    </row>
    <row r="9" spans="1:2" ht="15">
      <c r="A9" s="68" t="s">
        <v>75</v>
      </c>
      <c r="B9" s="69">
        <v>398.52</v>
      </c>
    </row>
    <row r="10" spans="1:2" ht="15">
      <c r="A10" s="70" t="s">
        <v>265</v>
      </c>
      <c r="B10" s="69">
        <v>227.53</v>
      </c>
    </row>
    <row r="11" spans="1:2" ht="15">
      <c r="A11" s="68" t="s">
        <v>74</v>
      </c>
      <c r="B11" s="69">
        <v>1234.56</v>
      </c>
    </row>
    <row r="12" spans="1:2" ht="15">
      <c r="A12" s="68" t="s">
        <v>77</v>
      </c>
      <c r="B12" s="69">
        <v>1042.02</v>
      </c>
    </row>
    <row r="13" spans="1:2" ht="15">
      <c r="A13" s="65" t="s">
        <v>83</v>
      </c>
      <c r="B13" s="69">
        <v>5</v>
      </c>
    </row>
    <row r="14" spans="1:2" ht="15">
      <c r="A14" s="65" t="s">
        <v>84</v>
      </c>
      <c r="B14" s="69">
        <v>6.48</v>
      </c>
    </row>
    <row r="15" spans="1:2" ht="15">
      <c r="A15" s="70" t="s">
        <v>266</v>
      </c>
      <c r="B15" s="69">
        <v>9.62</v>
      </c>
    </row>
    <row r="16" spans="1:2" ht="15">
      <c r="A16" s="65" t="s">
        <v>85</v>
      </c>
      <c r="B16" s="69">
        <v>4.5</v>
      </c>
    </row>
    <row r="17" spans="1:2" ht="15">
      <c r="A17" s="65" t="s">
        <v>86</v>
      </c>
      <c r="B17" s="69">
        <v>8.1</v>
      </c>
    </row>
    <row r="18" spans="1:2" ht="15">
      <c r="A18" s="65" t="s">
        <v>87</v>
      </c>
      <c r="B18" s="69">
        <v>35.86</v>
      </c>
    </row>
    <row r="19" spans="1:2" ht="15">
      <c r="A19" s="65" t="s">
        <v>88</v>
      </c>
      <c r="B19" s="69">
        <v>122.98</v>
      </c>
    </row>
    <row r="20" spans="1:2" ht="15">
      <c r="A20" s="68" t="s">
        <v>78</v>
      </c>
      <c r="B20" s="69">
        <v>938.044</v>
      </c>
    </row>
    <row r="21" spans="1:2" ht="15">
      <c r="A21" s="65" t="s">
        <v>90</v>
      </c>
      <c r="B21" s="69">
        <v>0.36</v>
      </c>
    </row>
    <row r="22" spans="1:2" ht="15">
      <c r="A22" s="65" t="s">
        <v>91</v>
      </c>
      <c r="B22" s="69">
        <v>321.444</v>
      </c>
    </row>
    <row r="23" spans="1:2" ht="15">
      <c r="A23" s="65" t="s">
        <v>92</v>
      </c>
      <c r="B23" s="69">
        <v>356.614</v>
      </c>
    </row>
    <row r="24" spans="1:2" ht="15">
      <c r="A24" s="65" t="s">
        <v>93</v>
      </c>
      <c r="B24" s="69">
        <v>259.626</v>
      </c>
    </row>
    <row r="25" spans="1:2" ht="15">
      <c r="A25" s="68" t="s">
        <v>79</v>
      </c>
      <c r="B25" s="69">
        <v>50765.51158</v>
      </c>
    </row>
    <row r="26" spans="1:2" ht="15">
      <c r="A26" s="68" t="s">
        <v>81</v>
      </c>
      <c r="B26" s="69">
        <v>40406.34588</v>
      </c>
    </row>
    <row r="27" spans="1:2" ht="15">
      <c r="A27" s="65" t="s">
        <v>89</v>
      </c>
      <c r="B27" s="69">
        <v>10359.1657</v>
      </c>
    </row>
    <row r="28" spans="1:2" ht="15">
      <c r="A28" s="65"/>
      <c r="B28" s="69"/>
    </row>
    <row r="29" spans="1:2" ht="15">
      <c r="A29" s="68"/>
      <c r="B29" s="69"/>
    </row>
    <row r="30" spans="1:2" ht="16.5" customHeight="1">
      <c r="A30" s="65"/>
      <c r="B30" s="69"/>
    </row>
    <row r="31" spans="1:2" ht="15">
      <c r="A31" s="68"/>
      <c r="B31" s="69"/>
    </row>
    <row r="32" spans="1:2" ht="15">
      <c r="A32" s="68"/>
      <c r="B32" s="69"/>
    </row>
    <row r="33" spans="1:2" ht="15">
      <c r="A33" s="71"/>
      <c r="B33" s="69"/>
    </row>
    <row r="34" spans="1:2" ht="15">
      <c r="A34" s="63" t="s">
        <v>44</v>
      </c>
      <c r="B34" s="69">
        <f>B7+B11+B20+B25+B29</f>
        <v>55717.90558</v>
      </c>
    </row>
  </sheetData>
  <sheetProtection/>
  <mergeCells count="3">
    <mergeCell ref="A2:B2"/>
    <mergeCell ref="A5:A6"/>
    <mergeCell ref="B5:B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2:E30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37.00390625" style="0" customWidth="1"/>
    <col min="2" max="2" width="12.375" style="0" customWidth="1"/>
    <col min="3" max="3" width="13.375" style="0" customWidth="1"/>
    <col min="4" max="5" width="14.125" style="0" customWidth="1"/>
    <col min="6" max="6" width="13.875" style="0" customWidth="1"/>
  </cols>
  <sheetData>
    <row r="1" ht="21" customHeight="1"/>
    <row r="2" spans="1:5" ht="21.75">
      <c r="A2" s="100" t="s">
        <v>260</v>
      </c>
      <c r="B2" s="100"/>
      <c r="C2" s="100"/>
      <c r="D2" s="100"/>
      <c r="E2" s="100"/>
    </row>
    <row r="3" spans="1:5" s="8" customFormat="1" ht="15.75" customHeight="1">
      <c r="A3" s="12"/>
      <c r="B3" s="12"/>
      <c r="C3" s="12"/>
      <c r="D3" s="12"/>
      <c r="E3" s="4" t="s">
        <v>281</v>
      </c>
    </row>
    <row r="4" spans="1:5" s="8" customFormat="1" ht="15.75" customHeight="1">
      <c r="A4" s="9"/>
      <c r="B4" s="9"/>
      <c r="C4" s="9"/>
      <c r="D4" s="9"/>
      <c r="E4" s="4" t="s">
        <v>51</v>
      </c>
    </row>
    <row r="5" spans="1:5" s="22" customFormat="1" ht="15.75" customHeight="1">
      <c r="A5" s="101" t="s">
        <v>49</v>
      </c>
      <c r="B5" s="101" t="s">
        <v>45</v>
      </c>
      <c r="C5" s="101" t="s">
        <v>46</v>
      </c>
      <c r="D5" s="101" t="s">
        <v>28</v>
      </c>
      <c r="E5" s="101" t="s">
        <v>47</v>
      </c>
    </row>
    <row r="6" spans="1:5" s="22" customFormat="1" ht="15.75" customHeight="1">
      <c r="A6" s="101"/>
      <c r="B6" s="101"/>
      <c r="C6" s="101"/>
      <c r="D6" s="101"/>
      <c r="E6" s="101"/>
    </row>
    <row r="7" spans="1:5" s="8" customFormat="1" ht="15.75" customHeight="1">
      <c r="A7" s="5" t="s">
        <v>24</v>
      </c>
      <c r="B7" s="18"/>
      <c r="C7" s="18">
        <v>3</v>
      </c>
      <c r="D7" s="18">
        <v>3</v>
      </c>
      <c r="E7" s="18">
        <v>100</v>
      </c>
    </row>
    <row r="8" spans="1:5" s="8" customFormat="1" ht="15.75" customHeight="1">
      <c r="A8" s="24" t="s">
        <v>25</v>
      </c>
      <c r="B8" s="18"/>
      <c r="C8" s="18"/>
      <c r="D8" s="18"/>
      <c r="E8" s="18"/>
    </row>
    <row r="9" spans="1:5" s="8" customFormat="1" ht="15.75" customHeight="1">
      <c r="A9" s="45" t="s">
        <v>211</v>
      </c>
      <c r="B9" s="18"/>
      <c r="C9" s="18">
        <v>3</v>
      </c>
      <c r="D9" s="18">
        <v>3</v>
      </c>
      <c r="E9" s="18">
        <v>100</v>
      </c>
    </row>
    <row r="10" spans="1:5" s="8" customFormat="1" ht="15.75" customHeight="1">
      <c r="A10" s="5"/>
      <c r="B10" s="18"/>
      <c r="C10" s="18"/>
      <c r="D10" s="18"/>
      <c r="E10" s="18"/>
    </row>
    <row r="11" spans="1:5" s="8" customFormat="1" ht="15.75" customHeight="1">
      <c r="A11" s="2" t="s">
        <v>50</v>
      </c>
      <c r="B11" s="18"/>
      <c r="C11" s="18"/>
      <c r="D11" s="18"/>
      <c r="E11" s="18"/>
    </row>
    <row r="12" spans="1:5" s="8" customFormat="1" ht="15.75" customHeight="1">
      <c r="A12" s="2" t="s">
        <v>23</v>
      </c>
      <c r="B12" s="18"/>
      <c r="C12" s="18"/>
      <c r="D12" s="18"/>
      <c r="E12" s="18"/>
    </row>
    <row r="13" spans="1:5" s="8" customFormat="1" ht="15.75" customHeight="1">
      <c r="A13" s="10"/>
      <c r="B13" s="18"/>
      <c r="C13" s="18"/>
      <c r="D13" s="18"/>
      <c r="E13" s="18"/>
    </row>
    <row r="14" spans="1:5" s="8" customFormat="1" ht="15.75" customHeight="1">
      <c r="A14" s="19"/>
      <c r="B14" s="18"/>
      <c r="C14" s="18"/>
      <c r="D14" s="18"/>
      <c r="E14" s="18"/>
    </row>
    <row r="15" spans="1:5" s="8" customFormat="1" ht="15.75" customHeight="1">
      <c r="A15" s="10"/>
      <c r="B15" s="18"/>
      <c r="C15" s="18"/>
      <c r="D15" s="18"/>
      <c r="E15" s="18"/>
    </row>
    <row r="16" spans="1:5" s="8" customFormat="1" ht="15.75" customHeight="1">
      <c r="A16" s="19"/>
      <c r="B16" s="18"/>
      <c r="C16" s="18"/>
      <c r="D16" s="18"/>
      <c r="E16" s="18"/>
    </row>
    <row r="17" spans="1:5" s="8" customFormat="1" ht="15.75" customHeight="1">
      <c r="A17" s="19"/>
      <c r="B17" s="18"/>
      <c r="C17" s="18"/>
      <c r="D17" s="20"/>
      <c r="E17" s="18"/>
    </row>
    <row r="18" spans="1:5" s="8" customFormat="1" ht="15.75" customHeight="1">
      <c r="A18" s="19"/>
      <c r="B18" s="18"/>
      <c r="C18" s="18"/>
      <c r="D18" s="20"/>
      <c r="E18" s="18"/>
    </row>
    <row r="19" spans="1:5" s="8" customFormat="1" ht="15.75" customHeight="1">
      <c r="A19" s="19"/>
      <c r="B19" s="18"/>
      <c r="C19" s="18"/>
      <c r="D19" s="20"/>
      <c r="E19" s="18"/>
    </row>
    <row r="20" spans="1:5" s="8" customFormat="1" ht="15.75" customHeight="1">
      <c r="A20" s="5"/>
      <c r="B20" s="20"/>
      <c r="C20" s="20"/>
      <c r="D20" s="20"/>
      <c r="E20" s="18"/>
    </row>
    <row r="21" spans="1:5" s="8" customFormat="1" ht="15.75" customHeight="1">
      <c r="A21" s="5"/>
      <c r="B21" s="20"/>
      <c r="C21" s="20"/>
      <c r="D21" s="20"/>
      <c r="E21" s="20"/>
    </row>
    <row r="22" spans="1:5" s="8" customFormat="1" ht="15.75" customHeight="1">
      <c r="A22" s="5"/>
      <c r="B22" s="20"/>
      <c r="C22" s="20"/>
      <c r="D22" s="20"/>
      <c r="E22" s="20"/>
    </row>
    <row r="23" spans="1:5" s="8" customFormat="1" ht="15.75" customHeight="1">
      <c r="A23" s="10"/>
      <c r="B23" s="20"/>
      <c r="C23" s="20"/>
      <c r="D23" s="20"/>
      <c r="E23" s="20"/>
    </row>
    <row r="24" spans="1:5" s="8" customFormat="1" ht="15.75" customHeight="1">
      <c r="A24" s="10"/>
      <c r="B24" s="20"/>
      <c r="C24" s="20"/>
      <c r="D24" s="20"/>
      <c r="E24" s="20"/>
    </row>
    <row r="25" spans="1:5" s="8" customFormat="1" ht="15.75" customHeight="1">
      <c r="A25" s="10"/>
      <c r="B25" s="20"/>
      <c r="C25" s="20"/>
      <c r="D25" s="20"/>
      <c r="E25" s="20"/>
    </row>
    <row r="26" spans="1:5" s="8" customFormat="1" ht="15.75" customHeight="1">
      <c r="A26" s="6" t="s">
        <v>14</v>
      </c>
      <c r="B26" s="18"/>
      <c r="C26" s="18">
        <v>3</v>
      </c>
      <c r="D26" s="18">
        <v>3</v>
      </c>
      <c r="E26" s="18">
        <v>100</v>
      </c>
    </row>
    <row r="27" ht="15">
      <c r="E27" s="7"/>
    </row>
    <row r="28" ht="15">
      <c r="D28" s="7"/>
    </row>
    <row r="29" ht="15">
      <c r="D29" s="7"/>
    </row>
    <row r="30" ht="15">
      <c r="C30" s="7"/>
    </row>
  </sheetData>
  <sheetProtection/>
  <mergeCells count="6">
    <mergeCell ref="A2:E2"/>
    <mergeCell ref="A5:A6"/>
    <mergeCell ref="B5:B6"/>
    <mergeCell ref="D5:D6"/>
    <mergeCell ref="E5:E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4">
    <tabColor rgb="FF92D050"/>
  </sheetPr>
  <dimension ref="A2:E29"/>
  <sheetViews>
    <sheetView zoomScalePageLayoutView="0" workbookViewId="0" topLeftCell="A1">
      <selection activeCell="A20" sqref="A20"/>
    </sheetView>
  </sheetViews>
  <sheetFormatPr defaultColWidth="9.00390625" defaultRowHeight="14.25"/>
  <cols>
    <col min="1" max="1" width="44.25390625" style="0" customWidth="1"/>
    <col min="2" max="2" width="12.625" style="0" customWidth="1"/>
    <col min="3" max="3" width="10.75390625" style="0" customWidth="1"/>
    <col min="4" max="4" width="10.00390625" style="0" customWidth="1"/>
    <col min="5" max="5" width="14.125" style="0" customWidth="1"/>
    <col min="6" max="6" width="13.875" style="0" customWidth="1"/>
  </cols>
  <sheetData>
    <row r="1" ht="21" customHeight="1"/>
    <row r="2" spans="1:5" ht="21.75">
      <c r="A2" s="100" t="s">
        <v>259</v>
      </c>
      <c r="B2" s="100"/>
      <c r="C2" s="100"/>
      <c r="D2" s="100"/>
      <c r="E2" s="100"/>
    </row>
    <row r="3" spans="1:5" s="8" customFormat="1" ht="15.75" customHeight="1">
      <c r="A3" s="12"/>
      <c r="B3" s="12"/>
      <c r="C3" s="12"/>
      <c r="D3" s="12"/>
      <c r="E3" s="4" t="s">
        <v>282</v>
      </c>
    </row>
    <row r="4" s="8" customFormat="1" ht="15.75" customHeight="1">
      <c r="E4" s="4" t="s">
        <v>56</v>
      </c>
    </row>
    <row r="5" spans="1:5" s="22" customFormat="1" ht="15.75" customHeight="1">
      <c r="A5" s="109" t="s">
        <v>57</v>
      </c>
      <c r="B5" s="109" t="s">
        <v>58</v>
      </c>
      <c r="C5" s="109" t="s">
        <v>59</v>
      </c>
      <c r="D5" s="109" t="s">
        <v>60</v>
      </c>
      <c r="E5" s="109" t="s">
        <v>61</v>
      </c>
    </row>
    <row r="6" spans="1:5" s="22" customFormat="1" ht="15.75" customHeight="1">
      <c r="A6" s="110"/>
      <c r="B6" s="110"/>
      <c r="C6" s="110"/>
      <c r="D6" s="110"/>
      <c r="E6" s="110"/>
    </row>
    <row r="7" spans="1:5" s="8" customFormat="1" ht="15.75" customHeight="1">
      <c r="A7" s="2" t="s">
        <v>62</v>
      </c>
      <c r="B7" s="23"/>
      <c r="C7" s="23">
        <v>3</v>
      </c>
      <c r="D7" s="23">
        <v>3</v>
      </c>
      <c r="E7" s="23">
        <v>100</v>
      </c>
    </row>
    <row r="8" spans="1:5" s="8" customFormat="1" ht="15.75" customHeight="1">
      <c r="A8" s="2" t="s">
        <v>63</v>
      </c>
      <c r="B8" s="23"/>
      <c r="C8" s="23"/>
      <c r="D8" s="23"/>
      <c r="E8" s="23"/>
    </row>
    <row r="9" spans="1:5" s="8" customFormat="1" ht="15.75" customHeight="1">
      <c r="A9" s="28" t="s">
        <v>64</v>
      </c>
      <c r="B9" s="23"/>
      <c r="C9" s="23"/>
      <c r="D9" s="23"/>
      <c r="E9" s="23"/>
    </row>
    <row r="10" spans="1:5" s="8" customFormat="1" ht="15.75" customHeight="1">
      <c r="A10" s="46" t="s">
        <v>208</v>
      </c>
      <c r="B10" s="23"/>
      <c r="C10" s="23"/>
      <c r="D10" s="23"/>
      <c r="E10" s="23"/>
    </row>
    <row r="11" spans="1:5" s="8" customFormat="1" ht="15.75" customHeight="1">
      <c r="A11" s="45" t="s">
        <v>212</v>
      </c>
      <c r="B11" s="23"/>
      <c r="C11" s="23">
        <v>3</v>
      </c>
      <c r="D11" s="23">
        <v>3</v>
      </c>
      <c r="E11" s="23">
        <v>100</v>
      </c>
    </row>
    <row r="12" spans="1:5" s="8" customFormat="1" ht="15.75" customHeight="1">
      <c r="A12" s="5" t="s">
        <v>65</v>
      </c>
      <c r="B12" s="25"/>
      <c r="C12" s="25"/>
      <c r="D12" s="25"/>
      <c r="E12" s="23"/>
    </row>
    <row r="13" spans="1:5" s="8" customFormat="1" ht="15.75" customHeight="1">
      <c r="A13" s="5"/>
      <c r="B13" s="25"/>
      <c r="C13" s="25"/>
      <c r="D13" s="25"/>
      <c r="E13" s="23"/>
    </row>
    <row r="14" spans="1:5" s="8" customFormat="1" ht="15.75" customHeight="1">
      <c r="A14" s="5"/>
      <c r="B14" s="25"/>
      <c r="C14" s="25"/>
      <c r="D14" s="25"/>
      <c r="E14" s="23"/>
    </row>
    <row r="15" spans="1:5" s="8" customFormat="1" ht="15.75" customHeight="1">
      <c r="A15" s="5"/>
      <c r="B15" s="25"/>
      <c r="C15" s="25"/>
      <c r="D15" s="25"/>
      <c r="E15" s="23"/>
    </row>
    <row r="16" spans="1:5" s="8" customFormat="1" ht="15.75" customHeight="1">
      <c r="A16" s="5"/>
      <c r="B16" s="25"/>
      <c r="C16" s="25"/>
      <c r="D16" s="25"/>
      <c r="E16" s="23"/>
    </row>
    <row r="17" spans="1:5" s="8" customFormat="1" ht="15.75" customHeight="1">
      <c r="A17" s="5"/>
      <c r="B17" s="25"/>
      <c r="C17" s="25"/>
      <c r="D17" s="25"/>
      <c r="E17" s="23"/>
    </row>
    <row r="18" spans="1:5" s="8" customFormat="1" ht="15.75" customHeight="1">
      <c r="A18" s="5"/>
      <c r="B18" s="25"/>
      <c r="C18" s="25"/>
      <c r="D18" s="25"/>
      <c r="E18" s="23"/>
    </row>
    <row r="19" spans="1:5" s="8" customFormat="1" ht="15.75" customHeight="1">
      <c r="A19" s="5"/>
      <c r="B19" s="25"/>
      <c r="C19" s="25"/>
      <c r="D19" s="25"/>
      <c r="E19" s="23"/>
    </row>
    <row r="20" spans="1:5" s="8" customFormat="1" ht="15.75" customHeight="1">
      <c r="A20" s="5"/>
      <c r="B20" s="25"/>
      <c r="C20" s="25"/>
      <c r="D20" s="25"/>
      <c r="E20" s="23"/>
    </row>
    <row r="21" spans="1:5" s="8" customFormat="1" ht="15.75" customHeight="1">
      <c r="A21" s="5"/>
      <c r="B21" s="25"/>
      <c r="C21" s="25"/>
      <c r="D21" s="25"/>
      <c r="E21" s="23"/>
    </row>
    <row r="22" spans="1:5" s="8" customFormat="1" ht="15.75" customHeight="1">
      <c r="A22" s="5"/>
      <c r="B22" s="25"/>
      <c r="C22" s="25"/>
      <c r="D22" s="21"/>
      <c r="E22" s="23"/>
    </row>
    <row r="23" spans="1:5" s="8" customFormat="1" ht="15.75" customHeight="1">
      <c r="A23" s="5"/>
      <c r="B23" s="25"/>
      <c r="C23" s="25"/>
      <c r="D23" s="25"/>
      <c r="E23" s="23"/>
    </row>
    <row r="24" spans="1:5" s="8" customFormat="1" ht="15.75" customHeight="1">
      <c r="A24" s="13"/>
      <c r="B24" s="25"/>
      <c r="C24" s="25"/>
      <c r="D24" s="25"/>
      <c r="E24" s="25"/>
    </row>
    <row r="25" spans="1:5" s="8" customFormat="1" ht="15.75" customHeight="1">
      <c r="A25" s="6" t="s">
        <v>66</v>
      </c>
      <c r="B25" s="23"/>
      <c r="C25" s="23">
        <v>3</v>
      </c>
      <c r="D25" s="23">
        <v>3</v>
      </c>
      <c r="E25" s="23">
        <v>100</v>
      </c>
    </row>
    <row r="26" ht="15">
      <c r="E26" s="7"/>
    </row>
    <row r="27" ht="15">
      <c r="D27" s="7"/>
    </row>
    <row r="28" ht="15">
      <c r="D28" s="7"/>
    </row>
    <row r="29" ht="15">
      <c r="C29" s="7"/>
    </row>
  </sheetData>
  <sheetProtection/>
  <mergeCells count="6">
    <mergeCell ref="A2:E2"/>
    <mergeCell ref="A5:A6"/>
    <mergeCell ref="B5:B6"/>
    <mergeCell ref="D5:D6"/>
    <mergeCell ref="E5:E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yushan</dc:creator>
  <cp:keywords/>
  <dc:description/>
  <cp:lastModifiedBy>PC</cp:lastModifiedBy>
  <cp:lastPrinted>2019-12-19T02:55:47Z</cp:lastPrinted>
  <dcterms:created xsi:type="dcterms:W3CDTF">2007-11-06T04:13:49Z</dcterms:created>
  <dcterms:modified xsi:type="dcterms:W3CDTF">2019-12-23T05:18:02Z</dcterms:modified>
  <cp:category/>
  <cp:version/>
  <cp:contentType/>
  <cp:contentStatus/>
</cp:coreProperties>
</file>