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tabRatio="973" activeTab="4"/>
  </bookViews>
  <sheets>
    <sheet name="预算封面" sheetId="1" r:id="rId1"/>
    <sheet name="16年财政收入" sheetId="2" r:id="rId2"/>
    <sheet name="16年财政支出" sheetId="3" r:id="rId3"/>
    <sheet name="17年财政收入" sheetId="4" r:id="rId4"/>
    <sheet name="17年财政支出（功能）" sheetId="5" r:id="rId5"/>
    <sheet name="16年基金收入" sheetId="6" r:id="rId6"/>
    <sheet name="16年基金支出" sheetId="7" r:id="rId7"/>
    <sheet name="17年基金收入" sheetId="8" r:id="rId8"/>
    <sheet name="17年基金支出" sheetId="9" r:id="rId9"/>
    <sheet name="17年三公支出" sheetId="10" r:id="rId10"/>
  </sheets>
  <definedNames/>
  <calcPr fullCalcOnLoad="1"/>
</workbook>
</file>

<file path=xl/sharedStrings.xml><?xml version="1.0" encoding="utf-8"?>
<sst xmlns="http://schemas.openxmlformats.org/spreadsheetml/2006/main" count="389" uniqueCount="202">
  <si>
    <t>一、镇级财政收入</t>
  </si>
  <si>
    <t>（一）税收收入</t>
  </si>
  <si>
    <t>（二）非税收入</t>
  </si>
  <si>
    <t>（一）一般转移支付</t>
  </si>
  <si>
    <t>（一）土地增值税补助</t>
  </si>
  <si>
    <t>（二）专项转移支付</t>
  </si>
  <si>
    <t>（二）转移支付上解5%</t>
  </si>
  <si>
    <t>二、返还性收入及专项补助</t>
  </si>
  <si>
    <t>三、转移性收入</t>
  </si>
  <si>
    <t>说明：结账支出指财力结账表扣项，包括：出口上解、高新上解、其他上解、援疆援藏上解等</t>
  </si>
  <si>
    <t>表九</t>
  </si>
  <si>
    <t>1、因公出国（境）费用</t>
  </si>
  <si>
    <t>2、公务接待费</t>
  </si>
  <si>
    <t>3、公务用车购置及运行费</t>
  </si>
  <si>
    <t>其中：购置费</t>
  </si>
  <si>
    <t xml:space="preserve">      运行费</t>
  </si>
  <si>
    <t>二、结转下年支出</t>
  </si>
  <si>
    <t>总计</t>
  </si>
  <si>
    <t>预算数为上年执行数的%</t>
  </si>
  <si>
    <t>预算数为上年执行数的%</t>
  </si>
  <si>
    <t>三、返还性收入及专项补助</t>
  </si>
  <si>
    <t>上年预算数</t>
  </si>
  <si>
    <t>三、当年结余</t>
  </si>
  <si>
    <t>8、车船税</t>
  </si>
  <si>
    <t>9、耕地占用税</t>
  </si>
  <si>
    <r>
      <t>1</t>
    </r>
    <r>
      <rPr>
        <sz val="12"/>
        <rFont val="宋体"/>
        <family val="0"/>
      </rPr>
      <t>、行政事业性收费收入</t>
    </r>
  </si>
  <si>
    <r>
      <t>2</t>
    </r>
    <r>
      <rPr>
        <sz val="12"/>
        <rFont val="宋体"/>
        <family val="0"/>
      </rPr>
      <t>、其他收入</t>
    </r>
  </si>
  <si>
    <t>一、镇级地方财政支出</t>
  </si>
  <si>
    <t>二、调出资金</t>
  </si>
  <si>
    <t>上年执行数</t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</si>
  <si>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其中：国有土地使用权出让收入安排的支出</t>
    </r>
  </si>
  <si>
    <t>表四</t>
  </si>
  <si>
    <t>三、动用历年结余</t>
  </si>
  <si>
    <t>一、区对镇政府性基金补助收入</t>
  </si>
  <si>
    <t xml:space="preserve">       其中：国有土地使用权出让收入</t>
  </si>
  <si>
    <t>其他补助：目前仅指杨行、高境和庙行连锁超市财力分成</t>
  </si>
  <si>
    <t>增减%</t>
  </si>
  <si>
    <t>预算数</t>
  </si>
  <si>
    <t>执行数</t>
  </si>
  <si>
    <t>表二</t>
  </si>
  <si>
    <t>表一</t>
  </si>
  <si>
    <t>单位：万元</t>
  </si>
  <si>
    <t>项目</t>
  </si>
  <si>
    <r>
      <t>1</t>
    </r>
    <r>
      <rPr>
        <sz val="12"/>
        <rFont val="宋体"/>
        <family val="0"/>
      </rPr>
      <t>、增值税</t>
    </r>
  </si>
  <si>
    <r>
      <t>2</t>
    </r>
    <r>
      <rPr>
        <sz val="12"/>
        <rFont val="宋体"/>
        <family val="0"/>
      </rPr>
      <t>、营业税</t>
    </r>
  </si>
  <si>
    <r>
      <t>3</t>
    </r>
    <r>
      <rPr>
        <sz val="12"/>
        <rFont val="宋体"/>
        <family val="0"/>
      </rPr>
      <t>、企业所得税</t>
    </r>
  </si>
  <si>
    <r>
      <t>4</t>
    </r>
    <r>
      <rPr>
        <sz val="12"/>
        <rFont val="宋体"/>
        <family val="0"/>
      </rPr>
      <t>、个人所得税</t>
    </r>
  </si>
  <si>
    <r>
      <t>5</t>
    </r>
    <r>
      <rPr>
        <sz val="12"/>
        <rFont val="宋体"/>
        <family val="0"/>
      </rPr>
      <t>、城市维护建设税</t>
    </r>
  </si>
  <si>
    <r>
      <t>6</t>
    </r>
    <r>
      <rPr>
        <sz val="12"/>
        <rFont val="宋体"/>
        <family val="0"/>
      </rPr>
      <t>、房产税</t>
    </r>
  </si>
  <si>
    <r>
      <t>7</t>
    </r>
    <r>
      <rPr>
        <sz val="12"/>
        <rFont val="宋体"/>
        <family val="0"/>
      </rPr>
      <t>、印花税</t>
    </r>
  </si>
  <si>
    <t>上年执行数</t>
  </si>
  <si>
    <t>预算数</t>
  </si>
  <si>
    <t>单位：万元</t>
  </si>
  <si>
    <t>项目</t>
  </si>
  <si>
    <t>四、调入资金</t>
  </si>
  <si>
    <t>五、结账支出</t>
  </si>
  <si>
    <t>六、上解支出</t>
  </si>
  <si>
    <t>实际可用财力</t>
  </si>
  <si>
    <t>平衡公式：一+二+三+四-五-六=实际可用财力</t>
  </si>
  <si>
    <t>（二）其他补助</t>
  </si>
  <si>
    <t>（一）体制上解</t>
  </si>
  <si>
    <t>体制上解：指结账表中一般税收实际入库数-返还性收入</t>
  </si>
  <si>
    <t xml:space="preserve"> 1、城乡社区支出</t>
  </si>
  <si>
    <t xml:space="preserve">         国有土地使用权出让收入安排的支出</t>
  </si>
  <si>
    <t>表八</t>
  </si>
  <si>
    <t>总计</t>
  </si>
  <si>
    <t>表六</t>
  </si>
  <si>
    <t>表七</t>
  </si>
  <si>
    <t>表十</t>
  </si>
  <si>
    <t>年初预算数</t>
  </si>
  <si>
    <t>调整后预算数</t>
  </si>
  <si>
    <t>执行数为调整后预算数的％</t>
  </si>
  <si>
    <t>一、政府性基金支出</t>
  </si>
  <si>
    <t>项目</t>
  </si>
  <si>
    <t>表三</t>
  </si>
  <si>
    <t>二、调入资金</t>
  </si>
  <si>
    <t>单位：万元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</si>
  <si>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</si>
  <si>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</si>
  <si>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</si>
  <si>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</si>
  <si>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政府办公厅(室)及相关机构事务</t>
  </si>
  <si>
    <t xml:space="preserve">      信访事务</t>
  </si>
  <si>
    <t xml:space="preserve">    统计信息事务</t>
  </si>
  <si>
    <t xml:space="preserve">    财政事务</t>
  </si>
  <si>
    <t xml:space="preserve">    纪检监察事务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</si>
  <si>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</si>
  <si>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</si>
  <si>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</si>
  <si>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</si>
  <si>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其他一般公共服务支出(款)</t>
  </si>
  <si>
    <t xml:space="preserve">      其他一般公共服务支出(项)</t>
  </si>
  <si>
    <t xml:space="preserve">  公共安全支出</t>
  </si>
  <si>
    <t xml:space="preserve">    司法</t>
  </si>
  <si>
    <t xml:space="preserve">  教育支出</t>
  </si>
  <si>
    <t xml:space="preserve">    教育管理事务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</si>
  <si>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</si>
  <si>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</si>
  <si>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</si>
  <si>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</si>
  <si>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科学技术支出</t>
  </si>
  <si>
    <t xml:space="preserve">    科学技术管理事务</t>
  </si>
  <si>
    <t xml:space="preserve">    技术研究与开发</t>
  </si>
  <si>
    <t xml:space="preserve">      其他技术研究与开发支出</t>
  </si>
  <si>
    <t xml:space="preserve">  文化体育与传媒支出</t>
  </si>
  <si>
    <t xml:space="preserve">    文化</t>
  </si>
  <si>
    <t xml:space="preserve">    体育</t>
  </si>
  <si>
    <t xml:space="preserve">  社会保障和就业支出</t>
  </si>
  <si>
    <t xml:space="preserve">    人力资源和社会保障管理事务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</si>
  <si>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</si>
  <si>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</si>
  <si>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</si>
  <si>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</si>
  <si>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财政对社会保险基金的补助</t>
  </si>
  <si>
    <t xml:space="preserve">      财政对城乡居民社会养老保险基金的补助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</si>
  <si>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</si>
  <si>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</si>
  <si>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</si>
  <si>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就业补助</t>
  </si>
  <si>
    <t xml:space="preserve">      其他就业补助支出</t>
  </si>
  <si>
    <t xml:space="preserve">    抚恤</t>
  </si>
  <si>
    <t xml:space="preserve">      伤残抚恤</t>
  </si>
  <si>
    <t xml:space="preserve">      义务兵优待</t>
  </si>
  <si>
    <t xml:space="preserve">    退役安置</t>
  </si>
  <si>
    <t xml:space="preserve">      其他退役安置支出</t>
  </si>
  <si>
    <t xml:space="preserve">    社会福利</t>
  </si>
  <si>
    <t xml:space="preserve">      老年福利</t>
  </si>
  <si>
    <t xml:space="preserve">    红十字事业</t>
  </si>
  <si>
    <t xml:space="preserve">      其他红十字事业支出</t>
  </si>
  <si>
    <t xml:space="preserve">    其他生活救助</t>
  </si>
  <si>
    <t xml:space="preserve">      其他农村生活救助</t>
  </si>
  <si>
    <t xml:space="preserve">  医疗卫生与计划生育支出</t>
  </si>
  <si>
    <t xml:space="preserve">    医疗卫生管理事务</t>
  </si>
  <si>
    <t xml:space="preserve">      一般行政管理事务</t>
  </si>
  <si>
    <t xml:space="preserve">    基层医疗卫生机构</t>
  </si>
  <si>
    <t xml:space="preserve">      乡镇卫生院</t>
  </si>
  <si>
    <t xml:space="preserve">    医疗保障</t>
  </si>
  <si>
    <t xml:space="preserve">      行政单位医疗</t>
  </si>
  <si>
    <t xml:space="preserve">      事业单位医疗</t>
  </si>
  <si>
    <t xml:space="preserve">    人口与计划生育事务</t>
  </si>
  <si>
    <t xml:space="preserve">      计划生育机构</t>
  </si>
  <si>
    <t xml:space="preserve">      计划生育服务</t>
  </si>
  <si>
    <t xml:space="preserve">      其他人口与计划生育事务支出</t>
  </si>
  <si>
    <t xml:space="preserve">    其他医疗卫生与计划生育支出</t>
  </si>
  <si>
    <t xml:space="preserve">      其他医疗卫生与计划生育支出</t>
  </si>
  <si>
    <t xml:space="preserve">  节能环保支出</t>
  </si>
  <si>
    <t xml:space="preserve">    其他节能环保支出（款）</t>
  </si>
  <si>
    <t xml:space="preserve">      其他节能环保支出（项）</t>
  </si>
  <si>
    <t xml:space="preserve">  城乡社区支出</t>
  </si>
  <si>
    <t xml:space="preserve">    城乡社区管理事务</t>
  </si>
  <si>
    <t xml:space="preserve">    城乡社区公共设施</t>
  </si>
  <si>
    <t xml:space="preserve">      其他城乡社区公共设施支出</t>
  </si>
  <si>
    <t xml:space="preserve">    城乡社区环境卫生（款）</t>
  </si>
  <si>
    <t xml:space="preserve">      城乡社区环境卫生（项）</t>
  </si>
  <si>
    <t xml:space="preserve">    其他城乡社区支出（款）</t>
  </si>
  <si>
    <t xml:space="preserve">      其他城乡社区支出（项）</t>
  </si>
  <si>
    <t xml:space="preserve">  农林水支出</t>
  </si>
  <si>
    <t xml:space="preserve">    水利</t>
  </si>
  <si>
    <t xml:space="preserve">      水利工程建设</t>
  </si>
  <si>
    <t xml:space="preserve">  资源勘探信息等支出</t>
  </si>
  <si>
    <t xml:space="preserve">    其他资源勘探信息等支出(款)</t>
  </si>
  <si>
    <t xml:space="preserve">      其他资源勘探信息等支出(项)</t>
  </si>
  <si>
    <t xml:space="preserve">  住房保障支出</t>
  </si>
  <si>
    <t xml:space="preserve">    住房改革支出</t>
  </si>
  <si>
    <t xml:space="preserve">      住房公积金</t>
  </si>
  <si>
    <t xml:space="preserve">  其他支出(类)</t>
  </si>
  <si>
    <t xml:space="preserve">    其他支出(款)</t>
  </si>
  <si>
    <t xml:space="preserve">      其他支出(项)</t>
  </si>
  <si>
    <t>预备费</t>
  </si>
  <si>
    <t>宝山区淞南镇财政所编制</t>
  </si>
  <si>
    <t>上海市宝山区淞南镇</t>
  </si>
  <si>
    <t>预备费</t>
  </si>
  <si>
    <t>2016年镇级预算执行情况
2017年镇级预算（草案）</t>
  </si>
  <si>
    <t>宝山区淞南镇2016年镇级地方公共预算收入执行情况表</t>
  </si>
  <si>
    <t>宝山区淞南镇2016年镇级地方一般公共预算支出执行情况表</t>
  </si>
  <si>
    <t>宝山区淞南镇2017年镇级地方一般公共预算收入预算表</t>
  </si>
  <si>
    <t>宝山区淞南镇2017年镇级地方一般公共预算支出功能分类预算表</t>
  </si>
  <si>
    <t>宝山区淞南镇2016年镇级政府性基金收入执行情况表</t>
  </si>
  <si>
    <t>宝山区淞南镇2016年镇级政府性基金支出执行情况表</t>
  </si>
  <si>
    <t>宝山区淞南镇2017年镇级政府性基金收入预算表</t>
  </si>
  <si>
    <t>宝山区淞南镇2017年镇级政府性基金支出预算表</t>
  </si>
  <si>
    <t>宝山区淞南镇2017年“三公”经费支出预算表</t>
  </si>
  <si>
    <t xml:space="preserve">    其他残疾人事业支出</t>
  </si>
  <si>
    <t xml:space="preserve">   机关事业单位基本养老保险缴费支出</t>
  </si>
  <si>
    <t xml:space="preserve">   机关事业单位职业年金缴费支出支出</t>
  </si>
  <si>
    <t xml:space="preserve">  残疾人事业</t>
  </si>
  <si>
    <t xml:space="preserve">      其他基层医疗卫生机构</t>
  </si>
  <si>
    <t xml:space="preserve">      城管执法</t>
  </si>
  <si>
    <t xml:space="preserve">      其他城乡社区管理事务支出</t>
  </si>
  <si>
    <t xml:space="preserve">      购房补贴</t>
  </si>
  <si>
    <t xml:space="preserve">    城乡社区住宅</t>
  </si>
  <si>
    <t xml:space="preserve">      其他城乡社区住宅支出</t>
  </si>
  <si>
    <t>出国经费乡镇暂时不编，等发生时作预算调整。</t>
  </si>
  <si>
    <t>专项普查活动</t>
  </si>
  <si>
    <t xml:space="preserve">      其他基层医疗卫生机构支出</t>
  </si>
  <si>
    <t xml:space="preserve">  城乡社区住宅</t>
  </si>
  <si>
    <t xml:space="preserve">    其他城乡社区住宅支出</t>
  </si>
  <si>
    <t xml:space="preserve">     其他统计信息事务支出</t>
  </si>
  <si>
    <t xml:space="preserve">       事业运行</t>
  </si>
  <si>
    <t xml:space="preserve">     行政运行</t>
  </si>
  <si>
    <t>宝山区淞南镇第 七 届人大</t>
  </si>
  <si>
    <t xml:space="preserve">  次会议文件（一）</t>
  </si>
</sst>
</file>

<file path=xl/styles.xml><?xml version="1.0" encoding="utf-8"?>
<styleSheet xmlns="http://schemas.openxmlformats.org/spreadsheetml/2006/main">
  <numFmts count="6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_ "/>
    <numFmt numFmtId="191" formatCode="0.00_);[Red]\(0.00\)"/>
    <numFmt numFmtId="192" formatCode="0;_尀"/>
    <numFmt numFmtId="193" formatCode="0;_᠀"/>
    <numFmt numFmtId="194" formatCode="0.0;_᠀"/>
    <numFmt numFmtId="195" formatCode="0.00;_᠀"/>
    <numFmt numFmtId="196" formatCode="0_ "/>
    <numFmt numFmtId="197" formatCode="0.000000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 "/>
    <numFmt numFmtId="203" formatCode="#,##0.00_ "/>
    <numFmt numFmtId="204" formatCode="#,##0.00_);[Red]\(#,##0.00\)"/>
    <numFmt numFmtId="205" formatCode="0.0%"/>
    <numFmt numFmtId="206" formatCode="#,##0.0_ "/>
    <numFmt numFmtId="207" formatCode="0;_�"/>
    <numFmt numFmtId="208" formatCode="0;_⠀"/>
    <numFmt numFmtId="209" formatCode="&quot;￥&quot;* _-#,##0;&quot;￥&quot;* \-#,##0;&quot;￥&quot;* _-&quot;-&quot;;@"/>
    <numFmt numFmtId="210" formatCode="* #,##0;* \-#,##0;* &quot;-&quot;;@"/>
    <numFmt numFmtId="211" formatCode="&quot;￥&quot;* _-#,##0.00;&quot;￥&quot;* \-#,##0.00;&quot;￥&quot;* _-&quot;-&quot;??;@"/>
    <numFmt numFmtId="212" formatCode="* #,##0.00;* \-#,##0.00;* &quot;-&quot;??;@"/>
    <numFmt numFmtId="213" formatCode="0_);[Red]\(0\)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&quot;\&quot;#,##0;[Red]&quot;\&quot;\-#,##0"/>
    <numFmt numFmtId="221" formatCode="&quot;\&quot;#,##0.00;[Red]&quot;\&quot;\-#,##0.00"/>
    <numFmt numFmtId="222" formatCode="&quot;\&quot;#,##0;[Red]&quot;\&quot;&quot;\&quot;\-#,##0"/>
    <numFmt numFmtId="223" formatCode="&quot;\&quot;#,##0.00;[Red]&quot;\&quot;&quot;\&quot;&quot;\&quot;&quot;\&quot;&quot;\&quot;&quot;\&quot;\-#,##0.00"/>
    <numFmt numFmtId="224" formatCode="&quot;\&quot;#,##0;&quot;\&quot;&quot;\&quot;&quot;\&quot;&quot;\&quot;&quot;\&quot;&quot;\&quot;&quot;\&quot;&quot;\&quot;&quot;\&quot;&quot;\&quot;&quot;\&quot;&quot;\&quot;\-#,##0"/>
  </numFmts>
  <fonts count="2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8"/>
      <name val="宋体"/>
      <family val="0"/>
    </font>
    <font>
      <b/>
      <sz val="28"/>
      <name val="黑体"/>
      <family val="0"/>
    </font>
    <font>
      <sz val="10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i/>
      <sz val="12"/>
      <name val="宋体"/>
      <family val="0"/>
    </font>
    <font>
      <sz val="16"/>
      <name val="黑体"/>
      <family val="0"/>
    </font>
    <font>
      <b/>
      <sz val="28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4"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17" applyFont="1" applyAlignment="1">
      <alignment horizontal="centerContinuous" vertical="center"/>
      <protection/>
    </xf>
    <xf numFmtId="0" fontId="4" fillId="0" borderId="1" xfId="17" applyFont="1" applyBorder="1">
      <alignment/>
      <protection/>
    </xf>
    <xf numFmtId="0" fontId="4" fillId="0" borderId="1" xfId="17" applyFont="1" applyBorder="1" applyAlignment="1">
      <alignment horizontal="center" vertical="center"/>
      <protection/>
    </xf>
    <xf numFmtId="18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184" fontId="0" fillId="0" borderId="1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1" xfId="17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184" fontId="0" fillId="0" borderId="1" xfId="17" applyNumberFormat="1" applyFont="1" applyBorder="1">
      <alignment/>
      <protection/>
    </xf>
    <xf numFmtId="0" fontId="0" fillId="0" borderId="1" xfId="17" applyFont="1" applyBorder="1">
      <alignment/>
      <protection/>
    </xf>
    <xf numFmtId="184" fontId="0" fillId="0" borderId="1" xfId="17" applyNumberFormat="1" applyFont="1" applyFill="1" applyBorder="1">
      <alignment/>
      <protection/>
    </xf>
    <xf numFmtId="184" fontId="11" fillId="0" borderId="1" xfId="17" applyNumberFormat="1" applyFont="1" applyFill="1" applyBorder="1">
      <alignment/>
      <protection/>
    </xf>
    <xf numFmtId="0" fontId="0" fillId="0" borderId="1" xfId="17" applyFont="1" applyFill="1" applyBorder="1">
      <alignment/>
      <protection/>
    </xf>
    <xf numFmtId="0" fontId="0" fillId="0" borderId="0" xfId="0" applyFont="1" applyAlignment="1">
      <alignment vertical="center" wrapText="1"/>
    </xf>
    <xf numFmtId="184" fontId="0" fillId="0" borderId="1" xfId="17" applyNumberFormat="1" applyFont="1" applyBorder="1">
      <alignment/>
      <protection/>
    </xf>
    <xf numFmtId="0" fontId="0" fillId="0" borderId="1" xfId="17" applyFont="1" applyBorder="1">
      <alignment/>
      <protection/>
    </xf>
    <xf numFmtId="184" fontId="0" fillId="0" borderId="1" xfId="17" applyNumberFormat="1" applyFont="1" applyFill="1" applyBorder="1">
      <alignment/>
      <protection/>
    </xf>
    <xf numFmtId="0" fontId="0" fillId="0" borderId="1" xfId="17" applyFont="1" applyFill="1" applyBorder="1">
      <alignment/>
      <protection/>
    </xf>
    <xf numFmtId="0" fontId="4" fillId="0" borderId="1" xfId="17" applyFont="1" applyFill="1" applyBorder="1">
      <alignment/>
      <protection/>
    </xf>
    <xf numFmtId="0" fontId="0" fillId="0" borderId="0" xfId="0" applyFont="1" applyAlignment="1">
      <alignment vertical="center"/>
    </xf>
    <xf numFmtId="0" fontId="4" fillId="0" borderId="1" xfId="17" applyFont="1" applyBorder="1" applyAlignment="1">
      <alignment horizontal="left" vertical="center" wrapText="1"/>
      <protection/>
    </xf>
    <xf numFmtId="0" fontId="4" fillId="0" borderId="1" xfId="0" applyFont="1" applyBorder="1" applyAlignment="1">
      <alignment horizontal="center" vertical="center"/>
    </xf>
    <xf numFmtId="0" fontId="0" fillId="2" borderId="1" xfId="17" applyFont="1" applyFill="1" applyBorder="1">
      <alignment/>
      <protection/>
    </xf>
    <xf numFmtId="0" fontId="7" fillId="0" borderId="0" xfId="0" applyFont="1" applyAlignment="1">
      <alignment vertical="center"/>
    </xf>
    <xf numFmtId="0" fontId="0" fillId="2" borderId="1" xfId="17" applyFont="1" applyFill="1" applyBorder="1">
      <alignment/>
      <protection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18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11" fillId="0" borderId="0" xfId="16" applyNumberFormat="1" applyFont="1" applyFill="1" applyBorder="1" applyAlignment="1">
      <alignment horizontal="center" vertical="center"/>
      <protection/>
    </xf>
    <xf numFmtId="184" fontId="18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84" fontId="12" fillId="0" borderId="1" xfId="0" applyNumberFormat="1" applyFont="1" applyBorder="1" applyAlignment="1">
      <alignment/>
    </xf>
    <xf numFmtId="184" fontId="9" fillId="0" borderId="1" xfId="0" applyNumberFormat="1" applyFont="1" applyBorder="1" applyAlignment="1">
      <alignment/>
    </xf>
    <xf numFmtId="0" fontId="4" fillId="2" borderId="1" xfId="17" applyFont="1" applyFill="1" applyBorder="1">
      <alignment/>
      <protection/>
    </xf>
    <xf numFmtId="0" fontId="0" fillId="0" borderId="1" xfId="0" applyFont="1" applyBorder="1" applyAlignment="1">
      <alignment horizontal="left" vertical="center"/>
    </xf>
    <xf numFmtId="184" fontId="0" fillId="0" borderId="1" xfId="0" applyNumberFormat="1" applyFont="1" applyBorder="1" applyAlignment="1" quotePrefix="1">
      <alignment horizontal="center" vertical="center"/>
    </xf>
    <xf numFmtId="184" fontId="0" fillId="0" borderId="1" xfId="0" applyNumberFormat="1" applyFont="1" applyBorder="1" applyAlignment="1">
      <alignment vertical="center"/>
    </xf>
    <xf numFmtId="184" fontId="0" fillId="0" borderId="1" xfId="0" applyNumberFormat="1" applyFont="1" applyFill="1" applyBorder="1" applyAlignment="1">
      <alignment vertical="center"/>
    </xf>
    <xf numFmtId="10" fontId="0" fillId="0" borderId="1" xfId="15" applyNumberFormat="1" applyFont="1" applyBorder="1" applyAlignment="1">
      <alignment/>
    </xf>
    <xf numFmtId="10" fontId="0" fillId="0" borderId="1" xfId="15" applyNumberFormat="1" applyFont="1" applyBorder="1" applyAlignment="1" quotePrefix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4" fontId="0" fillId="0" borderId="0" xfId="17" applyNumberFormat="1" applyFont="1" applyFill="1" applyBorder="1">
      <alignment/>
      <protection/>
    </xf>
    <xf numFmtId="184" fontId="0" fillId="0" borderId="2" xfId="17" applyNumberFormat="1" applyFont="1" applyFill="1" applyBorder="1">
      <alignment/>
      <protection/>
    </xf>
    <xf numFmtId="184" fontId="0" fillId="0" borderId="1" xfId="0" applyNumberFormat="1" applyFont="1" applyFill="1" applyBorder="1" applyAlignment="1">
      <alignment vertical="center"/>
    </xf>
    <xf numFmtId="0" fontId="4" fillId="0" borderId="1" xfId="17" applyFont="1" applyBorder="1" applyAlignment="1">
      <alignment horizontal="left" vertical="center"/>
      <protection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" xfId="17" applyFont="1" applyBorder="1" applyAlignment="1">
      <alignment horizontal="center" vertical="center" wrapText="1"/>
      <protection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百分比_330026_2007_20071230_003855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9"/>
  <sheetViews>
    <sheetView workbookViewId="0" topLeftCell="A10">
      <selection activeCell="K29" sqref="K29"/>
    </sheetView>
  </sheetViews>
  <sheetFormatPr defaultColWidth="9.00390625" defaultRowHeight="14.25"/>
  <cols>
    <col min="2" max="2" width="6.75390625" style="0" customWidth="1"/>
    <col min="3" max="3" width="6.625" style="0" customWidth="1"/>
    <col min="6" max="6" width="2.00390625" style="0" customWidth="1"/>
    <col min="7" max="7" width="2.375" style="0" customWidth="1"/>
    <col min="8" max="8" width="13.00390625" style="0" bestFit="1" customWidth="1"/>
    <col min="10" max="10" width="12.375" style="0" customWidth="1"/>
  </cols>
  <sheetData>
    <row r="1" ht="22.5" customHeight="1">
      <c r="A1" s="19" t="s">
        <v>200</v>
      </c>
    </row>
    <row r="2" ht="22.5" customHeight="1">
      <c r="A2" s="19" t="s">
        <v>201</v>
      </c>
    </row>
    <row r="4" ht="18" customHeight="1"/>
    <row r="5" ht="18" customHeight="1"/>
    <row r="9" spans="1:10" ht="35.25">
      <c r="A9" s="65" t="s">
        <v>170</v>
      </c>
      <c r="B9" s="65"/>
      <c r="C9" s="65"/>
      <c r="D9" s="65"/>
      <c r="E9" s="65"/>
      <c r="F9" s="65"/>
      <c r="G9" s="65"/>
      <c r="H9" s="65"/>
      <c r="I9" s="65"/>
      <c r="J9" s="65"/>
    </row>
    <row r="10" spans="1:7" ht="14.25" customHeight="1">
      <c r="A10" s="68"/>
      <c r="B10" s="68"/>
      <c r="C10" s="68"/>
      <c r="D10" s="68"/>
      <c r="E10" s="68"/>
      <c r="F10" s="68"/>
      <c r="G10" s="68"/>
    </row>
    <row r="11" spans="1:10" ht="97.5" customHeight="1">
      <c r="A11" s="69" t="s">
        <v>172</v>
      </c>
      <c r="B11" s="69"/>
      <c r="C11" s="69"/>
      <c r="D11" s="69"/>
      <c r="E11" s="69"/>
      <c r="F11" s="69"/>
      <c r="G11" s="69"/>
      <c r="H11" s="69"/>
      <c r="I11" s="69"/>
      <c r="J11" s="69"/>
    </row>
    <row r="26" ht="15.75">
      <c r="G26" s="4"/>
    </row>
    <row r="27" spans="2:9" ht="18.75">
      <c r="B27" s="66" t="s">
        <v>169</v>
      </c>
      <c r="C27" s="66"/>
      <c r="D27" s="66"/>
      <c r="E27" s="66"/>
      <c r="F27" s="66"/>
      <c r="G27" s="66"/>
      <c r="H27" s="66"/>
      <c r="I27" s="66"/>
    </row>
    <row r="28" spans="2:9" ht="18.75">
      <c r="B28" s="1"/>
      <c r="C28" s="1"/>
      <c r="D28" s="1"/>
      <c r="E28" s="1"/>
      <c r="F28" s="1"/>
      <c r="G28" s="1"/>
      <c r="H28" s="21"/>
      <c r="I28" s="1"/>
    </row>
    <row r="29" spans="2:9" ht="18.75">
      <c r="B29" s="67">
        <v>42724</v>
      </c>
      <c r="C29" s="67"/>
      <c r="D29" s="67"/>
      <c r="E29" s="67"/>
      <c r="F29" s="67"/>
      <c r="G29" s="67"/>
      <c r="H29" s="67"/>
      <c r="I29" s="67"/>
    </row>
    <row r="30" ht="27.75" customHeight="1"/>
  </sheetData>
  <mergeCells count="5">
    <mergeCell ref="A9:J9"/>
    <mergeCell ref="B27:I27"/>
    <mergeCell ref="B29:I29"/>
    <mergeCell ref="A10:G10"/>
    <mergeCell ref="A11:J11"/>
  </mergeCells>
  <printOptions/>
  <pageMargins left="1.01" right="0.7480314960629921" top="0.78" bottom="0.6692913385826772" header="0.86" footer="0.5118110236220472"/>
  <pageSetup horizontalDpi="600" verticalDpi="600" orientation="portrait" paperSize="9" scale="98" r:id="rId1"/>
  <rowBreaks count="1" manualBreakCount="1">
    <brk id="3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7">
      <selection activeCell="C7" sqref="C7"/>
    </sheetView>
  </sheetViews>
  <sheetFormatPr defaultColWidth="9.00390625" defaultRowHeight="14.25"/>
  <cols>
    <col min="1" max="1" width="32.875" style="40" customWidth="1"/>
    <col min="2" max="5" width="13.625" style="40" customWidth="1"/>
    <col min="6" max="16384" width="9.00390625" style="40" customWidth="1"/>
  </cols>
  <sheetData>
    <row r="1" spans="1:5" ht="19.5" customHeight="1">
      <c r="A1" s="70" t="s">
        <v>181</v>
      </c>
      <c r="B1" s="70"/>
      <c r="C1" s="70"/>
      <c r="D1" s="70"/>
      <c r="E1" s="39"/>
    </row>
    <row r="2" spans="1:4" s="41" customFormat="1" ht="24.75" customHeight="1">
      <c r="A2" s="15"/>
      <c r="B2" s="15"/>
      <c r="C2" s="15"/>
      <c r="D2" s="5" t="s">
        <v>68</v>
      </c>
    </row>
    <row r="3" spans="1:4" s="41" customFormat="1" ht="24.75" customHeight="1">
      <c r="A3" s="13"/>
      <c r="B3" s="33"/>
      <c r="C3" s="33"/>
      <c r="D3" s="5" t="s">
        <v>76</v>
      </c>
    </row>
    <row r="4" spans="1:5" s="41" customFormat="1" ht="39" customHeight="1">
      <c r="A4" s="35" t="s">
        <v>73</v>
      </c>
      <c r="B4" s="35" t="s">
        <v>21</v>
      </c>
      <c r="C4" s="35" t="s">
        <v>37</v>
      </c>
      <c r="D4" s="35" t="s">
        <v>36</v>
      </c>
      <c r="E4" s="42"/>
    </row>
    <row r="5" spans="1:5" s="41" customFormat="1" ht="24.75" customHeight="1">
      <c r="A5" s="53" t="s">
        <v>11</v>
      </c>
      <c r="B5" s="54">
        <v>15</v>
      </c>
      <c r="C5" s="55"/>
      <c r="D5" s="58">
        <f>C5/B5-1</f>
        <v>-1</v>
      </c>
      <c r="E5" s="43"/>
    </row>
    <row r="6" spans="1:5" s="41" customFormat="1" ht="24.75" customHeight="1">
      <c r="A6" s="53" t="s">
        <v>12</v>
      </c>
      <c r="B6" s="54">
        <v>42.95</v>
      </c>
      <c r="C6" s="55">
        <v>26.39</v>
      </c>
      <c r="D6" s="58">
        <f>C6/B6-1</f>
        <v>-0.38556461001164144</v>
      </c>
      <c r="E6" s="43"/>
    </row>
    <row r="7" spans="1:5" s="41" customFormat="1" ht="24.75" customHeight="1">
      <c r="A7" s="53" t="s">
        <v>13</v>
      </c>
      <c r="B7" s="54">
        <v>78.53</v>
      </c>
      <c r="C7" s="55">
        <v>26.03</v>
      </c>
      <c r="D7" s="58">
        <f>C7/B7-1</f>
        <v>-0.6685343180949955</v>
      </c>
      <c r="E7" s="43"/>
    </row>
    <row r="8" spans="1:5" s="41" customFormat="1" ht="24.75" customHeight="1">
      <c r="A8" s="53" t="s">
        <v>14</v>
      </c>
      <c r="B8" s="54">
        <v>30</v>
      </c>
      <c r="C8" s="55"/>
      <c r="D8" s="54"/>
      <c r="E8" s="43"/>
    </row>
    <row r="9" spans="1:5" s="41" customFormat="1" ht="24.75" customHeight="1">
      <c r="A9" s="53" t="s">
        <v>15</v>
      </c>
      <c r="B9" s="54">
        <v>48.53</v>
      </c>
      <c r="C9" s="55">
        <v>26.03</v>
      </c>
      <c r="D9" s="54"/>
      <c r="E9" s="43"/>
    </row>
    <row r="10" spans="1:5" s="41" customFormat="1" ht="24.75" customHeight="1">
      <c r="A10" s="35" t="s">
        <v>17</v>
      </c>
      <c r="B10" s="59">
        <f>SUM(B5:B7)</f>
        <v>136.48000000000002</v>
      </c>
      <c r="C10" s="55">
        <f>SUM(C5:C7)</f>
        <v>52.42</v>
      </c>
      <c r="D10" s="54"/>
      <c r="E10" s="43"/>
    </row>
    <row r="11" spans="1:5" s="45" customFormat="1" ht="24.75" customHeight="1">
      <c r="A11" s="44"/>
      <c r="B11" s="43"/>
      <c r="C11" s="43"/>
      <c r="D11" s="43"/>
      <c r="E11" s="43"/>
    </row>
    <row r="12" spans="1:5" s="45" customFormat="1" ht="24.75" customHeight="1">
      <c r="A12" s="44" t="s">
        <v>192</v>
      </c>
      <c r="B12" s="43"/>
      <c r="C12" s="43"/>
      <c r="D12" s="43"/>
      <c r="E12" s="43"/>
    </row>
    <row r="13" spans="1:5" s="45" customFormat="1" ht="24.75" customHeight="1">
      <c r="A13" s="44"/>
      <c r="B13" s="43"/>
      <c r="C13" s="43"/>
      <c r="D13" s="43"/>
      <c r="E13" s="43"/>
    </row>
    <row r="14" spans="1:5" s="45" customFormat="1" ht="24.75" customHeight="1">
      <c r="A14" s="44"/>
      <c r="B14" s="43"/>
      <c r="C14" s="43"/>
      <c r="D14" s="43"/>
      <c r="E14" s="43"/>
    </row>
    <row r="15" spans="1:5" s="45" customFormat="1" ht="24.75" customHeight="1">
      <c r="A15" s="44"/>
      <c r="B15" s="43"/>
      <c r="C15" s="43"/>
      <c r="D15" s="43"/>
      <c r="E15" s="43"/>
    </row>
    <row r="16" spans="1:5" s="45" customFormat="1" ht="24.75" customHeight="1">
      <c r="A16" s="44"/>
      <c r="B16" s="43"/>
      <c r="C16" s="43"/>
      <c r="D16" s="43"/>
      <c r="E16" s="43"/>
    </row>
    <row r="17" spans="1:5" s="45" customFormat="1" ht="24.75" customHeight="1">
      <c r="A17" s="46"/>
      <c r="B17" s="43"/>
      <c r="C17" s="43"/>
      <c r="D17" s="43"/>
      <c r="E17" s="43"/>
    </row>
    <row r="18" spans="1:5" s="41" customFormat="1" ht="24.75" customHeight="1">
      <c r="A18" s="47"/>
      <c r="B18" s="43"/>
      <c r="C18" s="43"/>
      <c r="D18" s="43"/>
      <c r="E18" s="43"/>
    </row>
    <row r="19" spans="1:5" s="41" customFormat="1" ht="24.75" customHeight="1">
      <c r="A19" s="47"/>
      <c r="B19" s="43"/>
      <c r="C19" s="43"/>
      <c r="D19" s="43"/>
      <c r="E19" s="43"/>
    </row>
    <row r="20" spans="1:5" s="41" customFormat="1" ht="24.75" customHeight="1">
      <c r="A20" s="47"/>
      <c r="B20" s="43"/>
      <c r="C20" s="43"/>
      <c r="D20" s="43"/>
      <c r="E20" s="43"/>
    </row>
    <row r="21" spans="1:5" s="41" customFormat="1" ht="18.75" customHeight="1">
      <c r="A21" s="45"/>
      <c r="B21" s="45"/>
      <c r="C21" s="45"/>
      <c r="D21" s="45"/>
      <c r="E21" s="45"/>
    </row>
    <row r="28" ht="13.5">
      <c r="C28" s="48"/>
    </row>
    <row r="30" ht="13.5">
      <c r="B30" s="48"/>
    </row>
    <row r="31" ht="13.5">
      <c r="B31" s="48"/>
    </row>
  </sheetData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37"/>
  <sheetViews>
    <sheetView workbookViewId="0" topLeftCell="A22">
      <selection activeCell="C17" sqref="C17"/>
    </sheetView>
  </sheetViews>
  <sheetFormatPr defaultColWidth="9.00390625" defaultRowHeight="14.25"/>
  <cols>
    <col min="1" max="1" width="36.00390625" style="0" customWidth="1"/>
    <col min="2" max="5" width="14.125" style="0" customWidth="1"/>
    <col min="6" max="6" width="13.875" style="0" customWidth="1"/>
  </cols>
  <sheetData>
    <row r="1" ht="21" customHeight="1"/>
    <row r="2" spans="1:5" ht="22.5">
      <c r="A2" s="70" t="s">
        <v>173</v>
      </c>
      <c r="B2" s="70"/>
      <c r="C2" s="70"/>
      <c r="D2" s="70"/>
      <c r="E2" s="70"/>
    </row>
    <row r="3" spans="1:5" s="10" customFormat="1" ht="15.75" customHeight="1">
      <c r="A3" s="15"/>
      <c r="B3" s="15"/>
      <c r="C3" s="15"/>
      <c r="D3" s="15"/>
      <c r="E3" s="5" t="s">
        <v>40</v>
      </c>
    </row>
    <row r="4" s="10" customFormat="1" ht="15.75" customHeight="1">
      <c r="E4" s="5" t="s">
        <v>76</v>
      </c>
    </row>
    <row r="5" spans="1:5" s="14" customFormat="1" ht="15.75" customHeight="1">
      <c r="A5" s="71" t="s">
        <v>73</v>
      </c>
      <c r="B5" s="71" t="s">
        <v>69</v>
      </c>
      <c r="C5" s="71" t="s">
        <v>70</v>
      </c>
      <c r="D5" s="71" t="s">
        <v>38</v>
      </c>
      <c r="E5" s="71" t="s">
        <v>71</v>
      </c>
    </row>
    <row r="6" spans="1:5" s="14" customFormat="1" ht="15.75" customHeight="1">
      <c r="A6" s="71"/>
      <c r="B6" s="71"/>
      <c r="C6" s="71"/>
      <c r="D6" s="71"/>
      <c r="E6" s="71"/>
    </row>
    <row r="7" spans="1:5" s="14" customFormat="1" ht="15.75" customHeight="1">
      <c r="A7" s="34" t="s">
        <v>0</v>
      </c>
      <c r="B7" s="28">
        <v>30720</v>
      </c>
      <c r="C7" s="20">
        <v>30720</v>
      </c>
      <c r="D7" s="20">
        <v>30720</v>
      </c>
      <c r="E7" s="20">
        <v>100</v>
      </c>
    </row>
    <row r="8" spans="1:5" s="10" customFormat="1" ht="15.75" customHeight="1">
      <c r="A8" s="6" t="s">
        <v>1</v>
      </c>
      <c r="B8" s="28">
        <v>30720</v>
      </c>
      <c r="C8" s="22">
        <v>30720</v>
      </c>
      <c r="D8" s="22">
        <v>30720</v>
      </c>
      <c r="E8" s="20">
        <v>100</v>
      </c>
    </row>
    <row r="9" spans="1:5" s="10" customFormat="1" ht="15.75" customHeight="1">
      <c r="A9" s="23" t="s">
        <v>43</v>
      </c>
      <c r="B9" s="28">
        <v>7628</v>
      </c>
      <c r="C9" s="22">
        <v>12261</v>
      </c>
      <c r="D9" s="22">
        <v>12261</v>
      </c>
      <c r="E9" s="20">
        <v>100</v>
      </c>
    </row>
    <row r="10" spans="1:5" s="10" customFormat="1" ht="15.75" customHeight="1">
      <c r="A10" s="23" t="s">
        <v>44</v>
      </c>
      <c r="B10" s="28">
        <v>13732</v>
      </c>
      <c r="C10" s="22">
        <v>5891</v>
      </c>
      <c r="D10" s="22">
        <v>5891</v>
      </c>
      <c r="E10" s="20">
        <v>100</v>
      </c>
    </row>
    <row r="11" spans="1:5" s="10" customFormat="1" ht="15.75" customHeight="1">
      <c r="A11" s="23" t="s">
        <v>45</v>
      </c>
      <c r="B11" s="28">
        <v>3640</v>
      </c>
      <c r="C11" s="22">
        <v>3621</v>
      </c>
      <c r="D11" s="22">
        <v>3621</v>
      </c>
      <c r="E11" s="20">
        <v>100</v>
      </c>
    </row>
    <row r="12" spans="1:5" s="10" customFormat="1" ht="15.75" customHeight="1">
      <c r="A12" s="23" t="s">
        <v>46</v>
      </c>
      <c r="B12" s="28">
        <v>1600</v>
      </c>
      <c r="C12" s="22">
        <v>2079</v>
      </c>
      <c r="D12" s="22">
        <v>2079</v>
      </c>
      <c r="E12" s="20">
        <v>100</v>
      </c>
    </row>
    <row r="13" spans="1:5" s="10" customFormat="1" ht="15.75" customHeight="1">
      <c r="A13" s="23" t="s">
        <v>47</v>
      </c>
      <c r="B13" s="28">
        <v>1520</v>
      </c>
      <c r="C13" s="22">
        <v>1720</v>
      </c>
      <c r="D13" s="22">
        <v>1720</v>
      </c>
      <c r="E13" s="20">
        <v>100</v>
      </c>
    </row>
    <row r="14" spans="1:5" s="10" customFormat="1" ht="15.75" customHeight="1">
      <c r="A14" s="23" t="s">
        <v>48</v>
      </c>
      <c r="B14" s="28">
        <v>1462</v>
      </c>
      <c r="C14" s="22">
        <v>3832</v>
      </c>
      <c r="D14" s="22">
        <v>3832</v>
      </c>
      <c r="E14" s="20">
        <v>100</v>
      </c>
    </row>
    <row r="15" spans="1:5" s="10" customFormat="1" ht="15.75" customHeight="1">
      <c r="A15" s="23" t="s">
        <v>49</v>
      </c>
      <c r="B15" s="28">
        <v>603</v>
      </c>
      <c r="C15" s="22">
        <v>680</v>
      </c>
      <c r="D15" s="22">
        <v>680</v>
      </c>
      <c r="E15" s="20">
        <v>100</v>
      </c>
    </row>
    <row r="16" spans="1:5" s="10" customFormat="1" ht="15.75" customHeight="1">
      <c r="A16" s="23" t="s">
        <v>23</v>
      </c>
      <c r="B16" s="28"/>
      <c r="C16" s="22"/>
      <c r="D16" s="22"/>
      <c r="E16" s="20">
        <v>100</v>
      </c>
    </row>
    <row r="17" spans="1:5" s="10" customFormat="1" ht="15.75" customHeight="1">
      <c r="A17" s="23" t="s">
        <v>24</v>
      </c>
      <c r="B17" s="28">
        <v>535</v>
      </c>
      <c r="C17" s="22">
        <v>636</v>
      </c>
      <c r="D17" s="22">
        <v>636</v>
      </c>
      <c r="E17" s="20">
        <v>100</v>
      </c>
    </row>
    <row r="18" spans="1:5" s="10" customFormat="1" ht="15.75" customHeight="1">
      <c r="A18" s="6" t="s">
        <v>2</v>
      </c>
      <c r="B18" s="22"/>
      <c r="C18" s="22"/>
      <c r="D18" s="22"/>
      <c r="E18" s="20">
        <v>100</v>
      </c>
    </row>
    <row r="19" spans="1:5" s="10" customFormat="1" ht="15.75" customHeight="1">
      <c r="A19" s="23" t="s">
        <v>25</v>
      </c>
      <c r="B19" s="22"/>
      <c r="C19" s="22"/>
      <c r="D19" s="22"/>
      <c r="E19" s="20">
        <v>100</v>
      </c>
    </row>
    <row r="20" spans="1:5" s="10" customFormat="1" ht="15.75" customHeight="1">
      <c r="A20" s="23" t="s">
        <v>26</v>
      </c>
      <c r="B20" s="22"/>
      <c r="C20" s="22"/>
      <c r="D20" s="22"/>
      <c r="E20" s="20">
        <v>100</v>
      </c>
    </row>
    <row r="21" spans="1:5" s="10" customFormat="1" ht="15.75" customHeight="1">
      <c r="A21" s="6" t="s">
        <v>7</v>
      </c>
      <c r="B21" s="24">
        <v>1100</v>
      </c>
      <c r="C21" s="24">
        <v>1300</v>
      </c>
      <c r="D21" s="24">
        <v>1300</v>
      </c>
      <c r="E21" s="20">
        <v>100</v>
      </c>
    </row>
    <row r="22" spans="1:5" s="10" customFormat="1" ht="15.75" customHeight="1">
      <c r="A22" s="6" t="s">
        <v>4</v>
      </c>
      <c r="B22" s="24">
        <v>1100</v>
      </c>
      <c r="C22" s="24">
        <v>1300</v>
      </c>
      <c r="D22" s="24">
        <v>1300</v>
      </c>
      <c r="E22" s="20">
        <v>100</v>
      </c>
    </row>
    <row r="23" spans="1:5" s="10" customFormat="1" ht="15.75" customHeight="1">
      <c r="A23" s="6" t="s">
        <v>59</v>
      </c>
      <c r="B23" s="24"/>
      <c r="C23" s="24"/>
      <c r="D23" s="24"/>
      <c r="E23" s="20">
        <v>100</v>
      </c>
    </row>
    <row r="24" spans="1:5" s="10" customFormat="1" ht="15.75" customHeight="1">
      <c r="A24" s="3" t="s">
        <v>20</v>
      </c>
      <c r="B24" s="24">
        <v>9280</v>
      </c>
      <c r="C24" s="24">
        <v>9563.55</v>
      </c>
      <c r="D24" s="24">
        <v>9563.55</v>
      </c>
      <c r="E24" s="20">
        <v>100</v>
      </c>
    </row>
    <row r="25" spans="1:5" s="10" customFormat="1" ht="15.75" customHeight="1">
      <c r="A25" s="6" t="s">
        <v>3</v>
      </c>
      <c r="B25" s="24">
        <v>6943</v>
      </c>
      <c r="C25" s="24">
        <v>7549</v>
      </c>
      <c r="D25" s="24">
        <v>7549</v>
      </c>
      <c r="E25" s="20">
        <v>100</v>
      </c>
    </row>
    <row r="26" spans="1:5" s="10" customFormat="1" ht="15.75" customHeight="1">
      <c r="A26" s="6" t="s">
        <v>5</v>
      </c>
      <c r="B26" s="24">
        <v>2337</v>
      </c>
      <c r="C26" s="24">
        <v>2014.55</v>
      </c>
      <c r="D26" s="24">
        <v>2014.55</v>
      </c>
      <c r="E26" s="20">
        <v>100</v>
      </c>
    </row>
    <row r="27" spans="1:5" s="10" customFormat="1" ht="15.75" customHeight="1">
      <c r="A27" s="6" t="s">
        <v>54</v>
      </c>
      <c r="B27" s="24"/>
      <c r="C27" s="24"/>
      <c r="D27" s="24"/>
      <c r="E27" s="20">
        <v>100</v>
      </c>
    </row>
    <row r="28" spans="1:5" s="10" customFormat="1" ht="15.75" customHeight="1">
      <c r="A28" s="6" t="s">
        <v>55</v>
      </c>
      <c r="B28" s="24">
        <v>117</v>
      </c>
      <c r="C28" s="24">
        <v>189.94</v>
      </c>
      <c r="D28" s="24">
        <v>189.94</v>
      </c>
      <c r="E28" s="20">
        <v>100</v>
      </c>
    </row>
    <row r="29" spans="1:5" s="10" customFormat="1" ht="15.75" customHeight="1">
      <c r="A29" s="3" t="s">
        <v>56</v>
      </c>
      <c r="B29" s="24">
        <v>6353.93</v>
      </c>
      <c r="C29" s="24">
        <v>4847.99</v>
      </c>
      <c r="D29" s="24">
        <v>4847.99</v>
      </c>
      <c r="E29" s="20">
        <v>100</v>
      </c>
    </row>
    <row r="30" spans="1:5" s="10" customFormat="1" ht="15.75" customHeight="1">
      <c r="A30" s="3" t="s">
        <v>60</v>
      </c>
      <c r="B30" s="49">
        <v>5071.5</v>
      </c>
      <c r="C30" s="24">
        <v>3486.3</v>
      </c>
      <c r="D30" s="24">
        <v>3486.3</v>
      </c>
      <c r="E30" s="20">
        <v>100</v>
      </c>
    </row>
    <row r="31" spans="1:5" s="10" customFormat="1" ht="15.75" customHeight="1">
      <c r="A31" s="3" t="s">
        <v>6</v>
      </c>
      <c r="B31" s="24">
        <v>1282.43</v>
      </c>
      <c r="C31" s="24">
        <v>1361.69</v>
      </c>
      <c r="D31" s="24">
        <v>1361.69</v>
      </c>
      <c r="E31" s="20">
        <v>100</v>
      </c>
    </row>
    <row r="32" spans="1:5" s="10" customFormat="1" ht="15.75" customHeight="1">
      <c r="A32" s="7" t="s">
        <v>57</v>
      </c>
      <c r="B32" s="22">
        <v>34629.07</v>
      </c>
      <c r="C32" s="22">
        <v>36545.62</v>
      </c>
      <c r="D32" s="22">
        <v>36545.62</v>
      </c>
      <c r="E32" s="20">
        <v>100</v>
      </c>
    </row>
    <row r="33" ht="14.25">
      <c r="E33" s="8"/>
    </row>
    <row r="34" spans="1:4" ht="14.25">
      <c r="A34" s="17" t="s">
        <v>9</v>
      </c>
      <c r="D34" s="8"/>
    </row>
    <row r="35" spans="1:4" ht="14.25">
      <c r="A35" s="17" t="s">
        <v>58</v>
      </c>
      <c r="D35" s="8"/>
    </row>
    <row r="36" spans="1:3" ht="14.25">
      <c r="A36" s="1" t="s">
        <v>35</v>
      </c>
      <c r="C36" s="8"/>
    </row>
    <row r="37" spans="1:2" ht="14.25">
      <c r="A37" s="1" t="s">
        <v>61</v>
      </c>
      <c r="B37" s="1"/>
    </row>
  </sheetData>
  <mergeCells count="6">
    <mergeCell ref="A2:E2"/>
    <mergeCell ref="A5:A6"/>
    <mergeCell ref="B5:B6"/>
    <mergeCell ref="D5:D6"/>
    <mergeCell ref="E5:E6"/>
    <mergeCell ref="C5:C6"/>
  </mergeCells>
  <printOptions/>
  <pageMargins left="0.23" right="0.17" top="0.3" bottom="0.33" header="0.27" footer="0.37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7"/>
  <dimension ref="A2:E140"/>
  <sheetViews>
    <sheetView workbookViewId="0" topLeftCell="A97">
      <selection activeCell="C73" sqref="C73"/>
    </sheetView>
  </sheetViews>
  <sheetFormatPr defaultColWidth="9.00390625" defaultRowHeight="14.25"/>
  <cols>
    <col min="1" max="1" width="40.25390625" style="0" customWidth="1"/>
    <col min="2" max="2" width="10.50390625" style="0" customWidth="1"/>
    <col min="3" max="3" width="14.125" style="0" customWidth="1"/>
    <col min="4" max="4" width="13.50390625" style="0" customWidth="1"/>
    <col min="5" max="5" width="14.125" style="0" customWidth="1"/>
    <col min="6" max="6" width="13.875" style="0" customWidth="1"/>
  </cols>
  <sheetData>
    <row r="1" ht="21" customHeight="1"/>
    <row r="2" spans="1:5" ht="22.5">
      <c r="A2" s="70" t="s">
        <v>174</v>
      </c>
      <c r="B2" s="70"/>
      <c r="C2" s="70"/>
      <c r="D2" s="70"/>
      <c r="E2" s="70"/>
    </row>
    <row r="3" spans="1:5" s="10" customFormat="1" ht="15.75" customHeight="1">
      <c r="A3" s="15"/>
      <c r="B3" s="15"/>
      <c r="C3" s="15"/>
      <c r="D3" s="15"/>
      <c r="E3" s="5" t="s">
        <v>39</v>
      </c>
    </row>
    <row r="4" s="10" customFormat="1" ht="15.75" customHeight="1">
      <c r="E4" s="5" t="s">
        <v>76</v>
      </c>
    </row>
    <row r="5" spans="1:5" s="14" customFormat="1" ht="15.75" customHeight="1">
      <c r="A5" s="71" t="s">
        <v>73</v>
      </c>
      <c r="B5" s="71" t="s">
        <v>69</v>
      </c>
      <c r="C5" s="71" t="s">
        <v>70</v>
      </c>
      <c r="D5" s="71" t="s">
        <v>38</v>
      </c>
      <c r="E5" s="71" t="s">
        <v>71</v>
      </c>
    </row>
    <row r="6" spans="1:5" s="14" customFormat="1" ht="15.75" customHeight="1">
      <c r="A6" s="71"/>
      <c r="B6" s="71"/>
      <c r="C6" s="71"/>
      <c r="D6" s="71"/>
      <c r="E6" s="71"/>
    </row>
    <row r="7" spans="1:5" s="10" customFormat="1" ht="15.75" customHeight="1">
      <c r="A7" s="6" t="s">
        <v>27</v>
      </c>
      <c r="B7" s="28">
        <v>34629.07</v>
      </c>
      <c r="C7" s="22">
        <v>36536.23</v>
      </c>
      <c r="D7" s="22">
        <v>36536.23</v>
      </c>
      <c r="E7" s="22">
        <v>100</v>
      </c>
    </row>
    <row r="8" spans="1:5" s="10" customFormat="1" ht="15.75" customHeight="1">
      <c r="A8" s="29" t="s">
        <v>77</v>
      </c>
      <c r="B8" s="22">
        <f>B9+B32+B35+B42+B47+B52+B78+B93+B105+B108+B111+B117+B96+B120+B138</f>
        <v>34629.07000000001</v>
      </c>
      <c r="C8" s="22">
        <f>C9+C32+C35+C42+C47+C52+C78+C93+C105+C108+C111+C117+C96+C120+C138</f>
        <v>36536.23</v>
      </c>
      <c r="D8" s="22">
        <f>D9+D32+D35+D42+D47+D52+D78+D93+D105+D108+D111+D117+D96+D120+D138</f>
        <v>36536.23</v>
      </c>
      <c r="E8" s="22">
        <v>100</v>
      </c>
    </row>
    <row r="9" spans="1:5" s="10" customFormat="1" ht="15.75" customHeight="1">
      <c r="A9" s="50" t="s">
        <v>78</v>
      </c>
      <c r="B9" s="22">
        <f>B10+B12+B15+B18+B20+B22+B24+B26+B28+B30</f>
        <v>2672.53</v>
      </c>
      <c r="C9" s="22">
        <f>C10+C12+C15+C18+C20+C22+C24+C26+C28+C30</f>
        <v>2493.41</v>
      </c>
      <c r="D9" s="22">
        <f>D10+D12+D15+D18+D20+D22+D24+D26+D28+D30</f>
        <v>2493.41</v>
      </c>
      <c r="E9" s="22">
        <v>100</v>
      </c>
    </row>
    <row r="10" spans="1:5" s="10" customFormat="1" ht="15.75" customHeight="1">
      <c r="A10" s="51" t="s">
        <v>79</v>
      </c>
      <c r="B10" s="28">
        <f>B11</f>
        <v>54</v>
      </c>
      <c r="C10" s="22">
        <v>27.48</v>
      </c>
      <c r="D10" s="22">
        <v>27.48</v>
      </c>
      <c r="E10" s="22">
        <v>100</v>
      </c>
    </row>
    <row r="11" spans="1:5" s="10" customFormat="1" ht="15.75" customHeight="1">
      <c r="A11" s="51" t="s">
        <v>80</v>
      </c>
      <c r="B11" s="28">
        <v>54</v>
      </c>
      <c r="C11" s="22">
        <v>27.48</v>
      </c>
      <c r="D11" s="22">
        <v>27.48</v>
      </c>
      <c r="E11" s="22">
        <v>100</v>
      </c>
    </row>
    <row r="12" spans="1:5" s="10" customFormat="1" ht="15.75" customHeight="1">
      <c r="A12" s="50" t="s">
        <v>81</v>
      </c>
      <c r="B12" s="22">
        <f>B13+B14</f>
        <v>1905.58</v>
      </c>
      <c r="C12" s="22">
        <v>1758.59</v>
      </c>
      <c r="D12" s="22">
        <v>1758.59</v>
      </c>
      <c r="E12" s="22">
        <v>100</v>
      </c>
    </row>
    <row r="13" spans="1:5" s="10" customFormat="1" ht="15.75" customHeight="1">
      <c r="A13" s="51" t="s">
        <v>80</v>
      </c>
      <c r="B13" s="28">
        <v>1865.58</v>
      </c>
      <c r="C13" s="22">
        <v>1719.82</v>
      </c>
      <c r="D13" s="22">
        <v>1719.82</v>
      </c>
      <c r="E13" s="22">
        <v>100</v>
      </c>
    </row>
    <row r="14" spans="1:5" s="10" customFormat="1" ht="15.75" customHeight="1">
      <c r="A14" s="51" t="s">
        <v>82</v>
      </c>
      <c r="B14" s="28">
        <v>40</v>
      </c>
      <c r="C14" s="22">
        <v>38.77</v>
      </c>
      <c r="D14" s="22">
        <v>38.77</v>
      </c>
      <c r="E14" s="22">
        <v>100</v>
      </c>
    </row>
    <row r="15" spans="1:5" s="10" customFormat="1" ht="15.75" customHeight="1">
      <c r="A15" s="50" t="s">
        <v>83</v>
      </c>
      <c r="B15" s="22">
        <f>B16+B17</f>
        <v>16</v>
      </c>
      <c r="C15" s="22">
        <f>C16+C17</f>
        <v>20.14</v>
      </c>
      <c r="D15" s="22">
        <f>D16+D17</f>
        <v>20.14</v>
      </c>
      <c r="E15" s="22">
        <v>100</v>
      </c>
    </row>
    <row r="16" spans="1:5" s="10" customFormat="1" ht="15.75" customHeight="1">
      <c r="A16" s="50" t="s">
        <v>80</v>
      </c>
      <c r="B16" s="28">
        <v>6</v>
      </c>
      <c r="C16" s="22">
        <v>10.14</v>
      </c>
      <c r="D16" s="22">
        <v>10.14</v>
      </c>
      <c r="E16" s="22">
        <v>100</v>
      </c>
    </row>
    <row r="17" spans="1:5" s="10" customFormat="1" ht="15.75" customHeight="1">
      <c r="A17" s="51" t="s">
        <v>193</v>
      </c>
      <c r="B17" s="28">
        <v>10</v>
      </c>
      <c r="C17" s="22">
        <v>10</v>
      </c>
      <c r="D17" s="22">
        <v>10</v>
      </c>
      <c r="E17" s="22">
        <v>100</v>
      </c>
    </row>
    <row r="18" spans="1:5" s="10" customFormat="1" ht="15.75" customHeight="1">
      <c r="A18" s="51" t="s">
        <v>84</v>
      </c>
      <c r="B18" s="22">
        <f>B19</f>
        <v>59.09</v>
      </c>
      <c r="C18" s="22">
        <v>66.4</v>
      </c>
      <c r="D18" s="22">
        <v>66.4</v>
      </c>
      <c r="E18" s="22">
        <v>100</v>
      </c>
    </row>
    <row r="19" spans="1:5" s="10" customFormat="1" ht="15.75" customHeight="1">
      <c r="A19" s="51" t="s">
        <v>80</v>
      </c>
      <c r="B19" s="28">
        <v>59.09</v>
      </c>
      <c r="C19" s="22">
        <v>66.4</v>
      </c>
      <c r="D19" s="22">
        <v>66.4</v>
      </c>
      <c r="E19" s="22">
        <v>100</v>
      </c>
    </row>
    <row r="20" spans="1:5" s="10" customFormat="1" ht="15.75" customHeight="1">
      <c r="A20" s="50" t="s">
        <v>85</v>
      </c>
      <c r="B20" s="22">
        <f>B21</f>
        <v>3</v>
      </c>
      <c r="C20" s="22">
        <v>2.42</v>
      </c>
      <c r="D20" s="22">
        <v>2.42</v>
      </c>
      <c r="E20" s="22">
        <v>100</v>
      </c>
    </row>
    <row r="21" spans="1:5" s="10" customFormat="1" ht="15.75" customHeight="1">
      <c r="A21" s="51" t="s">
        <v>80</v>
      </c>
      <c r="B21" s="28">
        <v>3</v>
      </c>
      <c r="C21" s="22">
        <v>2.42</v>
      </c>
      <c r="D21" s="22">
        <v>2.42</v>
      </c>
      <c r="E21" s="22">
        <v>100</v>
      </c>
    </row>
    <row r="22" spans="1:5" s="10" customFormat="1" ht="15.75" customHeight="1">
      <c r="A22" s="38" t="s">
        <v>86</v>
      </c>
      <c r="B22" s="22">
        <f>B23</f>
        <v>55</v>
      </c>
      <c r="C22" s="22">
        <v>59.11</v>
      </c>
      <c r="D22" s="22">
        <v>59.11</v>
      </c>
      <c r="E22" s="22">
        <v>100</v>
      </c>
    </row>
    <row r="23" spans="1:5" s="10" customFormat="1" ht="15.75" customHeight="1">
      <c r="A23" s="38" t="s">
        <v>80</v>
      </c>
      <c r="B23" s="28">
        <v>55</v>
      </c>
      <c r="C23" s="22">
        <v>59.11</v>
      </c>
      <c r="D23" s="22">
        <v>59.11</v>
      </c>
      <c r="E23" s="22">
        <v>100</v>
      </c>
    </row>
    <row r="24" spans="1:5" s="10" customFormat="1" ht="15.75" customHeight="1">
      <c r="A24" s="51" t="s">
        <v>87</v>
      </c>
      <c r="B24" s="22">
        <f>B25</f>
        <v>192.58</v>
      </c>
      <c r="C24" s="22">
        <v>264.94</v>
      </c>
      <c r="D24" s="22">
        <v>264.94</v>
      </c>
      <c r="E24" s="22">
        <v>100</v>
      </c>
    </row>
    <row r="25" spans="1:5" s="10" customFormat="1" ht="15.75" customHeight="1">
      <c r="A25" s="50" t="s">
        <v>80</v>
      </c>
      <c r="B25" s="28">
        <v>192.58</v>
      </c>
      <c r="C25" s="22">
        <v>264.94</v>
      </c>
      <c r="D25" s="22">
        <v>264.94</v>
      </c>
      <c r="E25" s="22">
        <v>100</v>
      </c>
    </row>
    <row r="26" spans="1:5" s="10" customFormat="1" ht="15.75" customHeight="1">
      <c r="A26" s="51" t="s">
        <v>88</v>
      </c>
      <c r="B26" s="24">
        <f>B27</f>
        <v>5</v>
      </c>
      <c r="C26" s="24">
        <v>6.25</v>
      </c>
      <c r="D26" s="24">
        <v>6.25</v>
      </c>
      <c r="E26" s="22">
        <v>100</v>
      </c>
    </row>
    <row r="27" spans="1:5" s="10" customFormat="1" ht="15.75" customHeight="1">
      <c r="A27" s="51" t="s">
        <v>80</v>
      </c>
      <c r="B27" s="28">
        <v>5</v>
      </c>
      <c r="C27" s="24">
        <v>6.25</v>
      </c>
      <c r="D27" s="24">
        <v>6.25</v>
      </c>
      <c r="E27" s="22">
        <v>100</v>
      </c>
    </row>
    <row r="28" spans="1:5" s="10" customFormat="1" ht="15.75" customHeight="1">
      <c r="A28" s="38" t="s">
        <v>89</v>
      </c>
      <c r="B28" s="24">
        <f>B29</f>
        <v>168</v>
      </c>
      <c r="C28" s="24">
        <v>58.37</v>
      </c>
      <c r="D28" s="24">
        <v>58.37</v>
      </c>
      <c r="E28" s="22">
        <v>100</v>
      </c>
    </row>
    <row r="29" spans="1:5" s="10" customFormat="1" ht="15.75" customHeight="1">
      <c r="A29" s="38" t="s">
        <v>80</v>
      </c>
      <c r="B29" s="28">
        <v>168</v>
      </c>
      <c r="C29" s="24">
        <v>58.37</v>
      </c>
      <c r="D29" s="24">
        <v>58.37</v>
      </c>
      <c r="E29" s="22">
        <v>100</v>
      </c>
    </row>
    <row r="30" spans="1:5" s="10" customFormat="1" ht="15.75" customHeight="1">
      <c r="A30" s="36" t="s">
        <v>90</v>
      </c>
      <c r="B30" s="24">
        <f>B31</f>
        <v>214.28</v>
      </c>
      <c r="C30" s="24">
        <v>229.71</v>
      </c>
      <c r="D30" s="24">
        <v>229.71</v>
      </c>
      <c r="E30" s="22">
        <v>100</v>
      </c>
    </row>
    <row r="31" spans="1:5" s="10" customFormat="1" ht="15.75" customHeight="1">
      <c r="A31" s="6" t="s">
        <v>91</v>
      </c>
      <c r="B31" s="28">
        <v>214.28</v>
      </c>
      <c r="C31" s="24">
        <v>229.71</v>
      </c>
      <c r="D31" s="24">
        <v>229.71</v>
      </c>
      <c r="E31" s="22">
        <v>100</v>
      </c>
    </row>
    <row r="32" spans="1:5" s="10" customFormat="1" ht="15.75" customHeight="1">
      <c r="A32" s="6" t="s">
        <v>92</v>
      </c>
      <c r="B32" s="56">
        <f>B33</f>
        <v>36</v>
      </c>
      <c r="C32" s="56">
        <v>33.56</v>
      </c>
      <c r="D32" s="56">
        <v>33.56</v>
      </c>
      <c r="E32" s="22">
        <v>100</v>
      </c>
    </row>
    <row r="33" spans="1:5" s="10" customFormat="1" ht="15.75" customHeight="1">
      <c r="A33" s="26" t="s">
        <v>93</v>
      </c>
      <c r="B33" s="56">
        <f>B34</f>
        <v>36</v>
      </c>
      <c r="C33" s="56">
        <v>33.56</v>
      </c>
      <c r="D33" s="56">
        <v>33.56</v>
      </c>
      <c r="E33" s="22">
        <v>100</v>
      </c>
    </row>
    <row r="34" spans="1:5" s="10" customFormat="1" ht="15.75" customHeight="1">
      <c r="A34" s="16" t="s">
        <v>80</v>
      </c>
      <c r="B34" s="30">
        <v>36</v>
      </c>
      <c r="C34" s="24">
        <v>33.56</v>
      </c>
      <c r="D34" s="24">
        <v>33.56</v>
      </c>
      <c r="E34" s="22">
        <v>100</v>
      </c>
    </row>
    <row r="35" spans="1:5" ht="14.25">
      <c r="A35" s="16" t="s">
        <v>94</v>
      </c>
      <c r="B35" s="12">
        <f>B36+B38</f>
        <v>7034.51</v>
      </c>
      <c r="C35" s="12">
        <f>C36+C38</f>
        <v>8710.19</v>
      </c>
      <c r="D35" s="12">
        <f>D36+D38</f>
        <v>8710.19</v>
      </c>
      <c r="E35" s="22">
        <v>100</v>
      </c>
    </row>
    <row r="36" spans="1:5" ht="14.25">
      <c r="A36" s="16" t="s">
        <v>95</v>
      </c>
      <c r="B36" s="12">
        <f>B37</f>
        <v>30</v>
      </c>
      <c r="C36" s="12">
        <v>34.16</v>
      </c>
      <c r="D36" s="12">
        <v>34.16</v>
      </c>
      <c r="E36" s="22">
        <v>100</v>
      </c>
    </row>
    <row r="37" spans="1:5" ht="14.25">
      <c r="A37" s="7" t="s">
        <v>80</v>
      </c>
      <c r="B37" s="30">
        <v>30</v>
      </c>
      <c r="C37" s="12">
        <v>34.16</v>
      </c>
      <c r="D37" s="12">
        <v>34.16</v>
      </c>
      <c r="E37" s="22">
        <v>100</v>
      </c>
    </row>
    <row r="38" spans="1:5" ht="14.25">
      <c r="A38" s="2" t="s">
        <v>96</v>
      </c>
      <c r="B38" s="12">
        <f>B39+B40+B41</f>
        <v>7004.51</v>
      </c>
      <c r="C38" s="12">
        <v>8676.03</v>
      </c>
      <c r="D38" s="12">
        <v>8676.03</v>
      </c>
      <c r="E38" s="22">
        <v>100</v>
      </c>
    </row>
    <row r="39" spans="1:5" ht="14.25">
      <c r="A39" s="2" t="s">
        <v>97</v>
      </c>
      <c r="B39" s="30">
        <v>2995.25</v>
      </c>
      <c r="C39" s="12">
        <v>3478.95</v>
      </c>
      <c r="D39" s="12">
        <v>3478.95</v>
      </c>
      <c r="E39" s="22">
        <v>100</v>
      </c>
    </row>
    <row r="40" spans="1:5" ht="14.25">
      <c r="A40" s="2" t="s">
        <v>98</v>
      </c>
      <c r="B40" s="30">
        <v>2307.41</v>
      </c>
      <c r="C40" s="12">
        <v>2950.67</v>
      </c>
      <c r="D40" s="12">
        <v>2950.67</v>
      </c>
      <c r="E40" s="22">
        <v>100</v>
      </c>
    </row>
    <row r="41" spans="1:5" ht="14.25">
      <c r="A41" s="2" t="s">
        <v>99</v>
      </c>
      <c r="B41" s="30">
        <v>1701.85</v>
      </c>
      <c r="C41" s="12">
        <v>2246.41</v>
      </c>
      <c r="D41" s="12">
        <v>2246.41</v>
      </c>
      <c r="E41" s="22">
        <v>100</v>
      </c>
    </row>
    <row r="42" spans="1:5" ht="14.25">
      <c r="A42" s="2" t="s">
        <v>100</v>
      </c>
      <c r="B42" s="12">
        <f>B43+B45</f>
        <v>1624.5</v>
      </c>
      <c r="C42" s="12">
        <v>1839.36</v>
      </c>
      <c r="D42" s="12">
        <v>1839.36</v>
      </c>
      <c r="E42" s="22">
        <v>100</v>
      </c>
    </row>
    <row r="43" spans="1:5" ht="14.25">
      <c r="A43" s="2" t="s">
        <v>101</v>
      </c>
      <c r="B43" s="12">
        <f>B44</f>
        <v>4.5</v>
      </c>
      <c r="C43" s="12">
        <v>4.36</v>
      </c>
      <c r="D43" s="12">
        <v>4.36</v>
      </c>
      <c r="E43" s="22">
        <v>100</v>
      </c>
    </row>
    <row r="44" spans="1:5" ht="14.25">
      <c r="A44" s="2" t="s">
        <v>80</v>
      </c>
      <c r="B44" s="30">
        <v>4.5</v>
      </c>
      <c r="C44" s="12">
        <v>4.36</v>
      </c>
      <c r="D44" s="12">
        <v>4.36</v>
      </c>
      <c r="E44" s="22">
        <v>100</v>
      </c>
    </row>
    <row r="45" spans="1:5" ht="14.25">
      <c r="A45" s="2" t="s">
        <v>102</v>
      </c>
      <c r="B45" s="12">
        <f>B46</f>
        <v>1620</v>
      </c>
      <c r="C45" s="12">
        <v>1835</v>
      </c>
      <c r="D45" s="12">
        <v>1835</v>
      </c>
      <c r="E45" s="22">
        <v>100</v>
      </c>
    </row>
    <row r="46" spans="1:5" ht="14.25">
      <c r="A46" s="2" t="s">
        <v>103</v>
      </c>
      <c r="B46" s="30">
        <v>1620</v>
      </c>
      <c r="C46" s="12">
        <v>1835</v>
      </c>
      <c r="D46" s="12">
        <v>1835</v>
      </c>
      <c r="E46" s="22">
        <v>100</v>
      </c>
    </row>
    <row r="47" spans="1:5" ht="14.25">
      <c r="A47" s="2" t="s">
        <v>104</v>
      </c>
      <c r="B47" s="12">
        <f>B48+B50</f>
        <v>327.4</v>
      </c>
      <c r="C47" s="12">
        <f>C48+C50</f>
        <v>291.98</v>
      </c>
      <c r="D47" s="12">
        <f>D48+D50</f>
        <v>291.98</v>
      </c>
      <c r="E47" s="22">
        <v>100</v>
      </c>
    </row>
    <row r="48" spans="1:5" ht="14.25">
      <c r="A48" s="2" t="s">
        <v>105</v>
      </c>
      <c r="B48" s="12">
        <f>B49</f>
        <v>286.4</v>
      </c>
      <c r="C48" s="12">
        <v>249.35</v>
      </c>
      <c r="D48" s="12">
        <v>249.35</v>
      </c>
      <c r="E48" s="22">
        <v>100</v>
      </c>
    </row>
    <row r="49" spans="1:5" ht="14.25">
      <c r="A49" s="2" t="s">
        <v>80</v>
      </c>
      <c r="B49" s="30">
        <v>286.4</v>
      </c>
      <c r="C49" s="12">
        <v>249.35</v>
      </c>
      <c r="D49" s="12">
        <v>249.35</v>
      </c>
      <c r="E49" s="22">
        <v>100</v>
      </c>
    </row>
    <row r="50" spans="1:5" ht="14.25">
      <c r="A50" s="2" t="s">
        <v>106</v>
      </c>
      <c r="B50" s="12">
        <f>B51</f>
        <v>41</v>
      </c>
      <c r="C50" s="12">
        <v>42.63</v>
      </c>
      <c r="D50" s="12">
        <v>42.63</v>
      </c>
      <c r="E50" s="22">
        <v>100</v>
      </c>
    </row>
    <row r="51" spans="1:5" ht="14.25">
      <c r="A51" s="2" t="s">
        <v>80</v>
      </c>
      <c r="B51" s="30">
        <v>41</v>
      </c>
      <c r="C51" s="12">
        <v>42.63</v>
      </c>
      <c r="D51" s="12">
        <v>42.63</v>
      </c>
      <c r="E51" s="22">
        <v>100</v>
      </c>
    </row>
    <row r="52" spans="1:5" ht="14.25">
      <c r="A52" s="2" t="s">
        <v>107</v>
      </c>
      <c r="B52" s="12">
        <f>B53+B56+B60+B62+B65+B67+B70+B72+B74+B76</f>
        <v>2728.59</v>
      </c>
      <c r="C52" s="12">
        <f>C53+C56+C60+C62+C65+C67+C70+C72+C74+C76</f>
        <v>2845.7000000000003</v>
      </c>
      <c r="D52" s="12">
        <f>D53+D56+D60+D62+D65+D67+D70+D72+D74+D76</f>
        <v>2845.7000000000003</v>
      </c>
      <c r="E52" s="22">
        <v>100</v>
      </c>
    </row>
    <row r="53" spans="1:5" ht="14.25">
      <c r="A53" s="2" t="s">
        <v>108</v>
      </c>
      <c r="B53" s="12">
        <f>B54+B55</f>
        <v>448.93</v>
      </c>
      <c r="C53" s="12">
        <v>427.26</v>
      </c>
      <c r="D53" s="12">
        <v>427.26</v>
      </c>
      <c r="E53" s="22">
        <v>100</v>
      </c>
    </row>
    <row r="54" spans="1:5" ht="14.25">
      <c r="A54" s="2" t="s">
        <v>80</v>
      </c>
      <c r="B54" s="30">
        <v>448.93</v>
      </c>
      <c r="C54" s="12">
        <v>427.26</v>
      </c>
      <c r="D54" s="12">
        <v>427.26</v>
      </c>
      <c r="E54" s="22">
        <v>100</v>
      </c>
    </row>
    <row r="55" spans="1:5" ht="14.25">
      <c r="A55" s="2" t="s">
        <v>109</v>
      </c>
      <c r="B55" s="30"/>
      <c r="C55" s="12"/>
      <c r="D55" s="12"/>
      <c r="E55" s="22">
        <v>100</v>
      </c>
    </row>
    <row r="56" spans="1:5" ht="14.25">
      <c r="A56" s="2" t="s">
        <v>110</v>
      </c>
      <c r="B56" s="12">
        <f>B57+B58+B59</f>
        <v>243</v>
      </c>
      <c r="C56" s="12">
        <v>266.53</v>
      </c>
      <c r="D56" s="12">
        <v>266.53</v>
      </c>
      <c r="E56" s="22">
        <v>100</v>
      </c>
    </row>
    <row r="57" spans="1:5" ht="14.25">
      <c r="A57" s="2" t="s">
        <v>80</v>
      </c>
      <c r="B57" s="30">
        <v>17</v>
      </c>
      <c r="C57" s="12">
        <v>16.35</v>
      </c>
      <c r="D57" s="12">
        <v>16.35</v>
      </c>
      <c r="E57" s="22">
        <v>100</v>
      </c>
    </row>
    <row r="58" spans="1:5" ht="14.25">
      <c r="A58" s="2" t="s">
        <v>111</v>
      </c>
      <c r="B58" s="30">
        <v>40</v>
      </c>
      <c r="C58" s="12">
        <v>48.36</v>
      </c>
      <c r="D58" s="12">
        <v>48.36</v>
      </c>
      <c r="E58" s="22">
        <v>100</v>
      </c>
    </row>
    <row r="59" spans="1:5" ht="14.25">
      <c r="A59" s="2" t="s">
        <v>112</v>
      </c>
      <c r="B59" s="30">
        <v>186</v>
      </c>
      <c r="C59" s="12">
        <v>201.82</v>
      </c>
      <c r="D59" s="12">
        <v>201.81</v>
      </c>
      <c r="E59" s="22">
        <v>100</v>
      </c>
    </row>
    <row r="60" spans="1:5" ht="14.25">
      <c r="A60" s="2" t="s">
        <v>113</v>
      </c>
      <c r="B60" s="12">
        <f>B61</f>
        <v>125</v>
      </c>
      <c r="C60" s="12">
        <v>11.62</v>
      </c>
      <c r="D60" s="12">
        <v>11.62</v>
      </c>
      <c r="E60" s="22">
        <v>100</v>
      </c>
    </row>
    <row r="61" spans="1:5" ht="14.25">
      <c r="A61" s="2" t="s">
        <v>114</v>
      </c>
      <c r="B61" s="30">
        <v>125</v>
      </c>
      <c r="C61" s="12">
        <v>11.62</v>
      </c>
      <c r="D61" s="12">
        <v>11.62</v>
      </c>
      <c r="E61" s="22">
        <v>100</v>
      </c>
    </row>
    <row r="62" spans="1:5" ht="14.25">
      <c r="A62" s="2" t="s">
        <v>115</v>
      </c>
      <c r="B62" s="12">
        <f>B63+B64</f>
        <v>83.66</v>
      </c>
      <c r="C62" s="12">
        <v>76.63</v>
      </c>
      <c r="D62" s="12">
        <v>76.63</v>
      </c>
      <c r="E62" s="22">
        <v>100</v>
      </c>
    </row>
    <row r="63" spans="1:5" ht="14.25">
      <c r="A63" s="2" t="s">
        <v>116</v>
      </c>
      <c r="B63" s="30">
        <v>13.27</v>
      </c>
      <c r="C63" s="12">
        <v>1.02</v>
      </c>
      <c r="D63" s="12">
        <v>1.02</v>
      </c>
      <c r="E63" s="22">
        <v>100</v>
      </c>
    </row>
    <row r="64" spans="1:5" ht="14.25">
      <c r="A64" s="2" t="s">
        <v>117</v>
      </c>
      <c r="B64" s="30">
        <v>70.39</v>
      </c>
      <c r="C64" s="12">
        <v>75.61</v>
      </c>
      <c r="D64" s="12">
        <v>75.61</v>
      </c>
      <c r="E64" s="22">
        <v>100</v>
      </c>
    </row>
    <row r="65" spans="1:5" ht="14.25">
      <c r="A65" s="2" t="s">
        <v>118</v>
      </c>
      <c r="B65" s="12">
        <f>B66</f>
        <v>790</v>
      </c>
      <c r="C65" s="12">
        <v>790</v>
      </c>
      <c r="D65" s="12">
        <v>790</v>
      </c>
      <c r="E65" s="22">
        <v>100</v>
      </c>
    </row>
    <row r="66" spans="1:5" ht="14.25">
      <c r="A66" s="2" t="s">
        <v>119</v>
      </c>
      <c r="B66" s="30">
        <v>790</v>
      </c>
      <c r="C66" s="12">
        <v>790</v>
      </c>
      <c r="D66" s="12">
        <v>790</v>
      </c>
      <c r="E66" s="22">
        <v>100</v>
      </c>
    </row>
    <row r="67" spans="1:5" ht="14.25">
      <c r="A67" s="2" t="s">
        <v>120</v>
      </c>
      <c r="B67" s="12">
        <f>B68+B69</f>
        <v>17</v>
      </c>
      <c r="C67" s="12">
        <v>13.9</v>
      </c>
      <c r="D67" s="12">
        <v>13.9</v>
      </c>
      <c r="E67" s="22">
        <v>100</v>
      </c>
    </row>
    <row r="68" spans="1:5" ht="14.25">
      <c r="A68" s="2" t="s">
        <v>121</v>
      </c>
      <c r="B68" s="30">
        <v>9</v>
      </c>
      <c r="C68" s="12">
        <v>9</v>
      </c>
      <c r="D68" s="12">
        <v>9</v>
      </c>
      <c r="E68" s="22">
        <v>100</v>
      </c>
    </row>
    <row r="69" spans="1:5" ht="14.25">
      <c r="A69" s="2" t="s">
        <v>122</v>
      </c>
      <c r="B69" s="30">
        <v>8</v>
      </c>
      <c r="C69" s="12">
        <v>4.9</v>
      </c>
      <c r="D69" s="12">
        <v>4.9</v>
      </c>
      <c r="E69" s="22">
        <v>100</v>
      </c>
    </row>
    <row r="70" spans="1:5" ht="14.25">
      <c r="A70" s="2" t="s">
        <v>123</v>
      </c>
      <c r="B70" s="12">
        <f>B71</f>
        <v>20</v>
      </c>
      <c r="C70" s="12">
        <v>3</v>
      </c>
      <c r="D70" s="12">
        <v>3</v>
      </c>
      <c r="E70" s="22">
        <v>100</v>
      </c>
    </row>
    <row r="71" spans="1:5" ht="14.25">
      <c r="A71" s="2" t="s">
        <v>124</v>
      </c>
      <c r="B71" s="30">
        <v>20</v>
      </c>
      <c r="C71" s="12">
        <v>3</v>
      </c>
      <c r="D71" s="12">
        <v>3</v>
      </c>
      <c r="E71" s="22">
        <v>100</v>
      </c>
    </row>
    <row r="72" spans="1:5" ht="14.25">
      <c r="A72" s="2" t="s">
        <v>125</v>
      </c>
      <c r="B72" s="12">
        <f>B73</f>
        <v>900</v>
      </c>
      <c r="C72" s="12">
        <v>1173.78</v>
      </c>
      <c r="D72" s="12">
        <v>1173.78</v>
      </c>
      <c r="E72" s="22">
        <v>100</v>
      </c>
    </row>
    <row r="73" spans="1:5" ht="14.25">
      <c r="A73" s="2" t="s">
        <v>126</v>
      </c>
      <c r="B73" s="30">
        <v>900</v>
      </c>
      <c r="C73" s="12">
        <v>1173.78</v>
      </c>
      <c r="D73" s="12">
        <v>1173.78</v>
      </c>
      <c r="E73" s="22">
        <v>100</v>
      </c>
    </row>
    <row r="74" spans="1:5" ht="14.25">
      <c r="A74" s="2" t="s">
        <v>127</v>
      </c>
      <c r="B74" s="12">
        <f>B75</f>
        <v>6</v>
      </c>
      <c r="C74" s="12">
        <v>2.98</v>
      </c>
      <c r="D74" s="12">
        <v>2.98</v>
      </c>
      <c r="E74" s="22">
        <v>100</v>
      </c>
    </row>
    <row r="75" spans="1:5" ht="14.25">
      <c r="A75" s="2" t="s">
        <v>128</v>
      </c>
      <c r="B75" s="30">
        <v>6</v>
      </c>
      <c r="C75" s="12">
        <v>2.98</v>
      </c>
      <c r="D75" s="12">
        <v>2.98</v>
      </c>
      <c r="E75" s="22">
        <v>100</v>
      </c>
    </row>
    <row r="76" spans="1:5" ht="14.25">
      <c r="A76" s="2" t="s">
        <v>129</v>
      </c>
      <c r="B76" s="12">
        <f>B77</f>
        <v>95</v>
      </c>
      <c r="C76" s="12">
        <v>80</v>
      </c>
      <c r="D76" s="12">
        <v>80</v>
      </c>
      <c r="E76" s="22">
        <v>100</v>
      </c>
    </row>
    <row r="77" spans="1:5" ht="14.25">
      <c r="A77" s="2" t="s">
        <v>130</v>
      </c>
      <c r="B77" s="30">
        <v>95</v>
      </c>
      <c r="C77" s="12">
        <v>80</v>
      </c>
      <c r="D77" s="12">
        <v>80</v>
      </c>
      <c r="E77" s="22">
        <v>100</v>
      </c>
    </row>
    <row r="78" spans="1:5" ht="14.25">
      <c r="A78" s="2" t="s">
        <v>131</v>
      </c>
      <c r="B78" s="12">
        <f>B79+B81+B84+B87+B91</f>
        <v>3209.03</v>
      </c>
      <c r="C78" s="12">
        <f>C79+C81+C84+C87+C91</f>
        <v>3950.61</v>
      </c>
      <c r="D78" s="12">
        <f>D79+D81+D84+D87+D91</f>
        <v>3950.61</v>
      </c>
      <c r="E78" s="22">
        <v>100</v>
      </c>
    </row>
    <row r="79" spans="1:5" ht="14.25">
      <c r="A79" s="2" t="s">
        <v>132</v>
      </c>
      <c r="B79" s="12">
        <f>B80</f>
        <v>15</v>
      </c>
      <c r="C79" s="12"/>
      <c r="D79" s="12"/>
      <c r="E79" s="22">
        <v>100</v>
      </c>
    </row>
    <row r="80" spans="1:5" ht="14.25">
      <c r="A80" s="2" t="s">
        <v>133</v>
      </c>
      <c r="B80" s="30">
        <v>15</v>
      </c>
      <c r="C80" s="12"/>
      <c r="D80" s="12"/>
      <c r="E80" s="22">
        <v>100</v>
      </c>
    </row>
    <row r="81" spans="1:5" ht="14.25">
      <c r="A81" s="2" t="s">
        <v>134</v>
      </c>
      <c r="B81" s="12">
        <f>B82</f>
        <v>2030.39</v>
      </c>
      <c r="C81" s="12">
        <v>2525.13</v>
      </c>
      <c r="D81" s="12">
        <v>2525.13</v>
      </c>
      <c r="E81" s="22">
        <v>100</v>
      </c>
    </row>
    <row r="82" spans="1:5" ht="14.25">
      <c r="A82" s="2" t="s">
        <v>135</v>
      </c>
      <c r="B82" s="30">
        <v>2030.39</v>
      </c>
      <c r="C82" s="12">
        <v>2461.69</v>
      </c>
      <c r="D82" s="12">
        <v>2461.69</v>
      </c>
      <c r="E82" s="22">
        <v>100</v>
      </c>
    </row>
    <row r="83" spans="1:5" ht="14.25">
      <c r="A83" s="2" t="s">
        <v>194</v>
      </c>
      <c r="B83" s="30"/>
      <c r="C83" s="12">
        <v>63.44</v>
      </c>
      <c r="D83" s="12">
        <v>63.44</v>
      </c>
      <c r="E83" s="22">
        <v>100</v>
      </c>
    </row>
    <row r="84" spans="1:5" ht="14.25">
      <c r="A84" s="2" t="s">
        <v>136</v>
      </c>
      <c r="B84" s="12">
        <f>B85+B86</f>
        <v>597.64</v>
      </c>
      <c r="C84" s="12">
        <v>587.58</v>
      </c>
      <c r="D84" s="12">
        <v>587.58</v>
      </c>
      <c r="E84" s="22">
        <v>100</v>
      </c>
    </row>
    <row r="85" spans="1:5" ht="14.25">
      <c r="A85" s="2" t="s">
        <v>137</v>
      </c>
      <c r="B85" s="30">
        <v>64</v>
      </c>
      <c r="C85" s="12">
        <v>73.29</v>
      </c>
      <c r="D85" s="12">
        <v>73.29</v>
      </c>
      <c r="E85" s="22">
        <v>100</v>
      </c>
    </row>
    <row r="86" spans="1:5" ht="14.25">
      <c r="A86" s="2" t="s">
        <v>138</v>
      </c>
      <c r="B86" s="30">
        <v>533.64</v>
      </c>
      <c r="C86" s="12">
        <v>514.29</v>
      </c>
      <c r="D86" s="12">
        <v>514.29</v>
      </c>
      <c r="E86" s="22">
        <v>100</v>
      </c>
    </row>
    <row r="87" spans="1:5" ht="14.25">
      <c r="A87" s="2" t="s">
        <v>139</v>
      </c>
      <c r="B87" s="12">
        <f>B88+B89+B90</f>
        <v>448</v>
      </c>
      <c r="C87" s="12">
        <v>699.38</v>
      </c>
      <c r="D87" s="12">
        <v>699.38</v>
      </c>
      <c r="E87" s="22">
        <v>100</v>
      </c>
    </row>
    <row r="88" spans="1:5" ht="14.25">
      <c r="A88" s="2" t="s">
        <v>140</v>
      </c>
      <c r="B88" s="30">
        <v>28</v>
      </c>
      <c r="C88" s="12">
        <v>7.47</v>
      </c>
      <c r="D88" s="12">
        <v>7.47</v>
      </c>
      <c r="E88" s="22">
        <v>100</v>
      </c>
    </row>
    <row r="89" spans="1:5" ht="14.25">
      <c r="A89" s="2" t="s">
        <v>141</v>
      </c>
      <c r="B89" s="30">
        <v>8</v>
      </c>
      <c r="C89" s="12">
        <v>0.77</v>
      </c>
      <c r="D89" s="12">
        <v>0.77</v>
      </c>
      <c r="E89" s="22">
        <v>100</v>
      </c>
    </row>
    <row r="90" spans="1:5" ht="14.25">
      <c r="A90" s="2" t="s">
        <v>142</v>
      </c>
      <c r="B90" s="30">
        <v>412</v>
      </c>
      <c r="C90" s="12">
        <v>691.14</v>
      </c>
      <c r="D90" s="12">
        <v>691.14</v>
      </c>
      <c r="E90" s="22">
        <v>100</v>
      </c>
    </row>
    <row r="91" spans="1:5" ht="14.25">
      <c r="A91" s="2" t="s">
        <v>143</v>
      </c>
      <c r="B91" s="12">
        <f>B92</f>
        <v>118</v>
      </c>
      <c r="C91" s="12">
        <v>138.52</v>
      </c>
      <c r="D91" s="12">
        <v>138.52</v>
      </c>
      <c r="E91" s="22">
        <v>100</v>
      </c>
    </row>
    <row r="92" spans="1:5" ht="14.25">
      <c r="A92" s="2" t="s">
        <v>144</v>
      </c>
      <c r="B92" s="30">
        <v>118</v>
      </c>
      <c r="C92" s="12">
        <v>138.52</v>
      </c>
      <c r="D92" s="12">
        <v>138.52</v>
      </c>
      <c r="E92" s="22">
        <v>100</v>
      </c>
    </row>
    <row r="93" spans="1:5" ht="14.25">
      <c r="A93" s="2" t="s">
        <v>145</v>
      </c>
      <c r="B93" s="12">
        <f>B94</f>
        <v>544.36</v>
      </c>
      <c r="C93" s="12">
        <v>761.43</v>
      </c>
      <c r="D93" s="12">
        <v>761.43</v>
      </c>
      <c r="E93" s="22">
        <v>100</v>
      </c>
    </row>
    <row r="94" spans="1:5" ht="14.25">
      <c r="A94" s="2" t="s">
        <v>146</v>
      </c>
      <c r="B94" s="12">
        <f>B95</f>
        <v>544.36</v>
      </c>
      <c r="C94" s="12">
        <v>761.43</v>
      </c>
      <c r="D94" s="12">
        <v>761.43</v>
      </c>
      <c r="E94" s="22">
        <v>100</v>
      </c>
    </row>
    <row r="95" spans="1:5" ht="14.25">
      <c r="A95" s="2" t="s">
        <v>147</v>
      </c>
      <c r="B95" s="30">
        <v>544.36</v>
      </c>
      <c r="C95" s="12">
        <v>761.43</v>
      </c>
      <c r="D95" s="12">
        <v>761.43</v>
      </c>
      <c r="E95" s="22">
        <v>100</v>
      </c>
    </row>
    <row r="96" spans="1:5" ht="14.25">
      <c r="A96" s="2" t="s">
        <v>148</v>
      </c>
      <c r="B96" s="12">
        <f>B97+B99+B101+B103</f>
        <v>8456.34</v>
      </c>
      <c r="C96" s="12">
        <f>C97+C99+C101+C103</f>
        <v>7495.509999999999</v>
      </c>
      <c r="D96" s="12">
        <f>D97+D99+D101+D103</f>
        <v>7495.509999999999</v>
      </c>
      <c r="E96" s="22">
        <v>100</v>
      </c>
    </row>
    <row r="97" spans="1:5" ht="14.25">
      <c r="A97" s="2" t="s">
        <v>149</v>
      </c>
      <c r="B97" s="12">
        <f>B98</f>
        <v>3450.12</v>
      </c>
      <c r="C97" s="12">
        <v>2991.52</v>
      </c>
      <c r="D97" s="12">
        <v>2991.52</v>
      </c>
      <c r="E97" s="22">
        <v>100</v>
      </c>
    </row>
    <row r="98" spans="1:5" ht="14.25">
      <c r="A98" s="2" t="s">
        <v>80</v>
      </c>
      <c r="B98" s="30">
        <v>3450.12</v>
      </c>
      <c r="C98" s="12">
        <v>2991.52</v>
      </c>
      <c r="D98" s="12">
        <v>2991.52</v>
      </c>
      <c r="E98" s="22">
        <v>100</v>
      </c>
    </row>
    <row r="99" spans="1:5" ht="14.25">
      <c r="A99" s="2" t="s">
        <v>150</v>
      </c>
      <c r="B99" s="12">
        <f>B100</f>
        <v>1700</v>
      </c>
      <c r="C99" s="12">
        <v>1299.12</v>
      </c>
      <c r="D99" s="12">
        <v>1299.12</v>
      </c>
      <c r="E99" s="22">
        <v>100</v>
      </c>
    </row>
    <row r="100" spans="1:5" ht="14.25">
      <c r="A100" s="2" t="s">
        <v>151</v>
      </c>
      <c r="B100" s="30">
        <v>1700</v>
      </c>
      <c r="C100" s="12">
        <v>1299.12</v>
      </c>
      <c r="D100" s="12">
        <v>1299.12</v>
      </c>
      <c r="E100" s="22">
        <v>100</v>
      </c>
    </row>
    <row r="101" spans="1:5" ht="14.25">
      <c r="A101" s="2" t="s">
        <v>152</v>
      </c>
      <c r="B101" s="12">
        <f>B102</f>
        <v>1615</v>
      </c>
      <c r="C101" s="12">
        <v>1412.49</v>
      </c>
      <c r="D101" s="12">
        <v>1412.49</v>
      </c>
      <c r="E101" s="22">
        <v>100</v>
      </c>
    </row>
    <row r="102" spans="1:5" ht="14.25">
      <c r="A102" s="2" t="s">
        <v>153</v>
      </c>
      <c r="B102" s="30">
        <v>1615</v>
      </c>
      <c r="C102" s="12">
        <v>1412.49</v>
      </c>
      <c r="D102" s="12">
        <v>1412.49</v>
      </c>
      <c r="E102" s="22">
        <v>100</v>
      </c>
    </row>
    <row r="103" spans="1:5" ht="14.25">
      <c r="A103" s="2" t="s">
        <v>154</v>
      </c>
      <c r="B103" s="12">
        <f>B104</f>
        <v>1691.22</v>
      </c>
      <c r="C103" s="12">
        <v>1792.38</v>
      </c>
      <c r="D103" s="12">
        <v>1792.38</v>
      </c>
      <c r="E103" s="22">
        <v>100</v>
      </c>
    </row>
    <row r="104" spans="1:5" ht="14.25">
      <c r="A104" s="2" t="s">
        <v>155</v>
      </c>
      <c r="B104" s="30">
        <v>1691.22</v>
      </c>
      <c r="C104" s="12">
        <v>1792.38</v>
      </c>
      <c r="D104" s="12">
        <v>1792.38</v>
      </c>
      <c r="E104" s="22">
        <v>100</v>
      </c>
    </row>
    <row r="105" spans="1:5" ht="14.25">
      <c r="A105" s="2" t="s">
        <v>156</v>
      </c>
      <c r="B105" s="12">
        <f>B106</f>
        <v>96</v>
      </c>
      <c r="C105" s="12">
        <v>93.19</v>
      </c>
      <c r="D105" s="12">
        <v>93.19</v>
      </c>
      <c r="E105" s="22">
        <v>100</v>
      </c>
    </row>
    <row r="106" spans="1:5" ht="14.25">
      <c r="A106" s="2" t="s">
        <v>157</v>
      </c>
      <c r="B106" s="12">
        <f>B107</f>
        <v>96</v>
      </c>
      <c r="C106" s="12">
        <v>93.19</v>
      </c>
      <c r="D106" s="12">
        <v>93.19</v>
      </c>
      <c r="E106" s="22">
        <v>100</v>
      </c>
    </row>
    <row r="107" spans="1:5" ht="14.25">
      <c r="A107" s="2" t="s">
        <v>158</v>
      </c>
      <c r="B107" s="30">
        <v>96</v>
      </c>
      <c r="C107" s="12">
        <v>93.19</v>
      </c>
      <c r="D107" s="12">
        <v>93.19</v>
      </c>
      <c r="E107" s="22">
        <v>100</v>
      </c>
    </row>
    <row r="108" spans="1:5" ht="14.25">
      <c r="A108" s="2" t="s">
        <v>159</v>
      </c>
      <c r="B108" s="12">
        <f>B109</f>
        <v>6308</v>
      </c>
      <c r="C108" s="12">
        <v>7202.63</v>
      </c>
      <c r="D108" s="12">
        <v>7202.63</v>
      </c>
      <c r="E108" s="22">
        <v>100</v>
      </c>
    </row>
    <row r="109" spans="1:5" ht="14.25">
      <c r="A109" s="2" t="s">
        <v>160</v>
      </c>
      <c r="B109" s="12">
        <f>B110</f>
        <v>6308</v>
      </c>
      <c r="C109" s="12">
        <v>7202.63</v>
      </c>
      <c r="D109" s="12">
        <v>7202.63</v>
      </c>
      <c r="E109" s="22">
        <v>100</v>
      </c>
    </row>
    <row r="110" spans="1:5" ht="14.25">
      <c r="A110" s="2" t="s">
        <v>161</v>
      </c>
      <c r="B110" s="12">
        <v>6308</v>
      </c>
      <c r="C110" s="12">
        <v>7202.63</v>
      </c>
      <c r="D110" s="12">
        <v>7202.63</v>
      </c>
      <c r="E110" s="22">
        <v>100</v>
      </c>
    </row>
    <row r="111" spans="1:5" ht="14.25">
      <c r="A111" s="2" t="s">
        <v>162</v>
      </c>
      <c r="B111" s="12">
        <f>B112</f>
        <v>401.81</v>
      </c>
      <c r="C111" s="12">
        <f>C112+C115</f>
        <v>671.17</v>
      </c>
      <c r="D111" s="12">
        <f>D112+D115</f>
        <v>671.17</v>
      </c>
      <c r="E111" s="22">
        <v>100</v>
      </c>
    </row>
    <row r="112" spans="1:5" ht="14.25">
      <c r="A112" s="2" t="s">
        <v>163</v>
      </c>
      <c r="B112" s="12">
        <f>B113</f>
        <v>401.81</v>
      </c>
      <c r="C112" s="12">
        <v>648.87</v>
      </c>
      <c r="D112" s="12">
        <v>648.87</v>
      </c>
      <c r="E112" s="22">
        <v>100</v>
      </c>
    </row>
    <row r="113" spans="1:5" ht="14.25">
      <c r="A113" s="2" t="s">
        <v>164</v>
      </c>
      <c r="B113" s="30">
        <v>401.81</v>
      </c>
      <c r="C113" s="12">
        <v>446.5</v>
      </c>
      <c r="D113" s="12">
        <v>446.5</v>
      </c>
      <c r="E113" s="22">
        <v>100</v>
      </c>
    </row>
    <row r="114" spans="1:5" ht="14.25">
      <c r="A114" s="2" t="s">
        <v>189</v>
      </c>
      <c r="B114" s="30"/>
      <c r="C114" s="12">
        <v>202.37</v>
      </c>
      <c r="D114" s="12">
        <v>202.37</v>
      </c>
      <c r="E114" s="22">
        <v>100</v>
      </c>
    </row>
    <row r="115" spans="1:5" ht="14.25">
      <c r="A115" s="2" t="s">
        <v>195</v>
      </c>
      <c r="B115" s="30"/>
      <c r="C115" s="12">
        <v>22.3</v>
      </c>
      <c r="D115" s="12">
        <v>22.3</v>
      </c>
      <c r="E115" s="22">
        <v>100</v>
      </c>
    </row>
    <row r="116" spans="1:5" ht="14.25">
      <c r="A116" s="2" t="s">
        <v>196</v>
      </c>
      <c r="B116" s="30"/>
      <c r="C116" s="12">
        <v>22.3</v>
      </c>
      <c r="D116" s="12">
        <v>22.3</v>
      </c>
      <c r="E116" s="22">
        <v>100</v>
      </c>
    </row>
    <row r="117" spans="1:5" ht="14.25">
      <c r="A117" s="2" t="s">
        <v>165</v>
      </c>
      <c r="B117" s="12">
        <f>B118</f>
        <v>190</v>
      </c>
      <c r="C117" s="12">
        <v>147.49</v>
      </c>
      <c r="D117" s="12">
        <v>147.49</v>
      </c>
      <c r="E117" s="22">
        <v>100</v>
      </c>
    </row>
    <row r="118" spans="1:5" ht="14.25">
      <c r="A118" s="2" t="s">
        <v>166</v>
      </c>
      <c r="B118" s="12">
        <f>B119</f>
        <v>190</v>
      </c>
      <c r="C118" s="12">
        <v>147.49</v>
      </c>
      <c r="D118" s="12">
        <v>147.49</v>
      </c>
      <c r="E118" s="22">
        <v>100</v>
      </c>
    </row>
    <row r="119" spans="1:5" ht="14.25">
      <c r="A119" s="2" t="s">
        <v>167</v>
      </c>
      <c r="B119" s="30">
        <v>190</v>
      </c>
      <c r="C119" s="12">
        <v>147.49</v>
      </c>
      <c r="D119" s="12">
        <v>147.49</v>
      </c>
      <c r="E119" s="22">
        <v>100</v>
      </c>
    </row>
    <row r="120" spans="1:5" ht="14.25">
      <c r="A120" s="2" t="s">
        <v>168</v>
      </c>
      <c r="B120" s="30">
        <v>1000</v>
      </c>
      <c r="C120" s="12"/>
      <c r="D120" s="12"/>
      <c r="E120" s="12"/>
    </row>
    <row r="121" spans="1:5" ht="14.25">
      <c r="A121" s="2"/>
      <c r="B121" s="30"/>
      <c r="C121" s="12"/>
      <c r="D121" s="12"/>
      <c r="E121" s="12"/>
    </row>
    <row r="122" spans="1:5" ht="14.25">
      <c r="A122" s="2"/>
      <c r="B122" s="30"/>
      <c r="C122" s="12"/>
      <c r="D122" s="12"/>
      <c r="E122" s="12"/>
    </row>
    <row r="123" spans="1:5" ht="14.25">
      <c r="A123" s="2"/>
      <c r="B123" s="30"/>
      <c r="C123" s="12"/>
      <c r="D123" s="12"/>
      <c r="E123" s="12"/>
    </row>
    <row r="124" spans="1:5" ht="15" thickBot="1">
      <c r="A124" s="2"/>
      <c r="B124" s="62"/>
      <c r="C124" s="2"/>
      <c r="D124" s="2"/>
      <c r="E124" s="2"/>
    </row>
    <row r="125" ht="14.25">
      <c r="B125" s="61"/>
    </row>
    <row r="126" ht="14.25">
      <c r="B126" s="61"/>
    </row>
    <row r="127" ht="14.25">
      <c r="B127" s="61"/>
    </row>
    <row r="128" ht="14.25">
      <c r="B128" s="61"/>
    </row>
    <row r="129" ht="14.25">
      <c r="B129" s="61"/>
    </row>
    <row r="130" ht="14.25">
      <c r="B130" s="61"/>
    </row>
    <row r="131" ht="14.25">
      <c r="B131" s="61"/>
    </row>
    <row r="132" ht="14.25">
      <c r="B132" s="61"/>
    </row>
    <row r="133" ht="14.25">
      <c r="B133" s="61"/>
    </row>
    <row r="134" ht="14.25">
      <c r="B134" s="61"/>
    </row>
    <row r="135" ht="14.25">
      <c r="B135" s="61"/>
    </row>
    <row r="136" ht="14.25">
      <c r="B136" s="61"/>
    </row>
    <row r="137" ht="14.25">
      <c r="B137" s="61"/>
    </row>
    <row r="138" ht="14.25">
      <c r="B138" s="61"/>
    </row>
    <row r="139" ht="14.25">
      <c r="B139" s="61"/>
    </row>
    <row r="140" ht="14.25">
      <c r="B140" s="61"/>
    </row>
  </sheetData>
  <mergeCells count="6">
    <mergeCell ref="A2:E2"/>
    <mergeCell ref="A5:A6"/>
    <mergeCell ref="B5:B6"/>
    <mergeCell ref="D5:D6"/>
    <mergeCell ref="E5:E6"/>
    <mergeCell ref="C5:C6"/>
  </mergeCells>
  <printOptions/>
  <pageMargins left="0.23" right="0.17" top="0.3" bottom="0.33" header="0.27" footer="0.37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5"/>
  <dimension ref="A2:F32"/>
  <sheetViews>
    <sheetView workbookViewId="0" topLeftCell="A13">
      <selection activeCell="C25" sqref="C25"/>
    </sheetView>
  </sheetViews>
  <sheetFormatPr defaultColWidth="9.00390625" defaultRowHeight="14.25"/>
  <cols>
    <col min="1" max="1" width="32.375" style="0" customWidth="1"/>
    <col min="2" max="4" width="17.125" style="0" customWidth="1"/>
    <col min="5" max="5" width="13.875" style="0" customWidth="1"/>
  </cols>
  <sheetData>
    <row r="1" ht="21" customHeight="1"/>
    <row r="2" spans="1:5" ht="22.5">
      <c r="A2" s="70" t="s">
        <v>175</v>
      </c>
      <c r="B2" s="70"/>
      <c r="C2" s="70"/>
      <c r="D2" s="70"/>
      <c r="E2" s="37"/>
    </row>
    <row r="3" spans="1:4" s="9" customFormat="1" ht="15.75" customHeight="1">
      <c r="A3" s="15"/>
      <c r="B3" s="15"/>
      <c r="C3" s="15"/>
      <c r="D3" s="5" t="s">
        <v>74</v>
      </c>
    </row>
    <row r="4" s="9" customFormat="1" ht="15.75" customHeight="1">
      <c r="D4" s="5" t="s">
        <v>41</v>
      </c>
    </row>
    <row r="5" spans="1:4" s="27" customFormat="1" ht="15.75" customHeight="1">
      <c r="A5" s="71" t="s">
        <v>42</v>
      </c>
      <c r="B5" s="71" t="s">
        <v>50</v>
      </c>
      <c r="C5" s="71" t="s">
        <v>51</v>
      </c>
      <c r="D5" s="71" t="s">
        <v>18</v>
      </c>
    </row>
    <row r="6" spans="1:4" s="27" customFormat="1" ht="15.75" customHeight="1">
      <c r="A6" s="71"/>
      <c r="B6" s="71"/>
      <c r="C6" s="71"/>
      <c r="D6" s="71"/>
    </row>
    <row r="7" spans="1:4" s="9" customFormat="1" ht="15.75" customHeight="1">
      <c r="A7" s="34" t="s">
        <v>0</v>
      </c>
      <c r="B7" s="20">
        <v>30720</v>
      </c>
      <c r="C7" s="28">
        <v>31116</v>
      </c>
      <c r="D7" s="57">
        <f>C7/B7</f>
        <v>1.012890625</v>
      </c>
    </row>
    <row r="8" spans="1:6" s="9" customFormat="1" ht="15.75" customHeight="1">
      <c r="A8" s="6" t="s">
        <v>1</v>
      </c>
      <c r="B8" s="22">
        <v>30720</v>
      </c>
      <c r="C8" s="28">
        <v>31116</v>
      </c>
      <c r="D8" s="57">
        <f aca="true" t="shared" si="0" ref="D8:D32">C8/B8</f>
        <v>1.012890625</v>
      </c>
      <c r="F8" s="60"/>
    </row>
    <row r="9" spans="1:4" s="9" customFormat="1" ht="15.75" customHeight="1">
      <c r="A9" s="23" t="s">
        <v>43</v>
      </c>
      <c r="B9" s="22">
        <v>12261</v>
      </c>
      <c r="C9" s="28">
        <v>17800</v>
      </c>
      <c r="D9" s="57">
        <f t="shared" si="0"/>
        <v>1.4517576054155452</v>
      </c>
    </row>
    <row r="10" spans="1:4" s="9" customFormat="1" ht="15.75" customHeight="1">
      <c r="A10" s="23" t="s">
        <v>44</v>
      </c>
      <c r="B10" s="22">
        <v>5891</v>
      </c>
      <c r="C10" s="28"/>
      <c r="D10" s="57">
        <f t="shared" si="0"/>
        <v>0</v>
      </c>
    </row>
    <row r="11" spans="1:4" s="9" customFormat="1" ht="15.75" customHeight="1">
      <c r="A11" s="23" t="s">
        <v>45</v>
      </c>
      <c r="B11" s="22">
        <v>3621</v>
      </c>
      <c r="C11" s="28">
        <v>3920</v>
      </c>
      <c r="D11" s="57">
        <f t="shared" si="0"/>
        <v>1.0825738746202707</v>
      </c>
    </row>
    <row r="12" spans="1:4" s="9" customFormat="1" ht="15.75" customHeight="1">
      <c r="A12" s="23" t="s">
        <v>46</v>
      </c>
      <c r="B12" s="22">
        <v>2079</v>
      </c>
      <c r="C12" s="28">
        <v>2250</v>
      </c>
      <c r="D12" s="57">
        <f t="shared" si="0"/>
        <v>1.0822510822510822</v>
      </c>
    </row>
    <row r="13" spans="1:4" s="9" customFormat="1" ht="15.75" customHeight="1">
      <c r="A13" s="23" t="s">
        <v>47</v>
      </c>
      <c r="B13" s="22">
        <v>1720</v>
      </c>
      <c r="C13" s="28">
        <v>1860</v>
      </c>
      <c r="D13" s="57">
        <f t="shared" si="0"/>
        <v>1.0813953488372092</v>
      </c>
    </row>
    <row r="14" spans="1:4" s="9" customFormat="1" ht="15.75" customHeight="1">
      <c r="A14" s="23" t="s">
        <v>48</v>
      </c>
      <c r="B14" s="22">
        <v>3832</v>
      </c>
      <c r="C14" s="28">
        <v>3861</v>
      </c>
      <c r="D14" s="57">
        <f t="shared" si="0"/>
        <v>1.0075678496868476</v>
      </c>
    </row>
    <row r="15" spans="1:4" s="9" customFormat="1" ht="15.75" customHeight="1">
      <c r="A15" s="23" t="s">
        <v>49</v>
      </c>
      <c r="B15" s="22">
        <v>680</v>
      </c>
      <c r="C15" s="28">
        <v>735</v>
      </c>
      <c r="D15" s="57">
        <f t="shared" si="0"/>
        <v>1.0808823529411764</v>
      </c>
    </row>
    <row r="16" spans="1:4" s="9" customFormat="1" ht="15.75" customHeight="1">
      <c r="A16" s="23" t="s">
        <v>23</v>
      </c>
      <c r="B16" s="22"/>
      <c r="C16" s="28"/>
      <c r="D16" s="57"/>
    </row>
    <row r="17" spans="1:4" s="9" customFormat="1" ht="15.75" customHeight="1">
      <c r="A17" s="23" t="s">
        <v>24</v>
      </c>
      <c r="B17" s="22">
        <v>636</v>
      </c>
      <c r="C17" s="28">
        <v>690</v>
      </c>
      <c r="D17" s="57">
        <f t="shared" si="0"/>
        <v>1.0849056603773586</v>
      </c>
    </row>
    <row r="18" spans="1:4" s="9" customFormat="1" ht="15.75" customHeight="1">
      <c r="A18" s="6" t="s">
        <v>2</v>
      </c>
      <c r="B18" s="22"/>
      <c r="C18" s="28"/>
      <c r="D18" s="57"/>
    </row>
    <row r="19" spans="1:4" s="9" customFormat="1" ht="15.75" customHeight="1">
      <c r="A19" s="23" t="s">
        <v>25</v>
      </c>
      <c r="B19" s="22"/>
      <c r="C19" s="28"/>
      <c r="D19" s="57"/>
    </row>
    <row r="20" spans="1:4" s="9" customFormat="1" ht="15.75" customHeight="1">
      <c r="A20" s="23" t="s">
        <v>26</v>
      </c>
      <c r="B20" s="22"/>
      <c r="C20" s="28"/>
      <c r="D20" s="57"/>
    </row>
    <row r="21" spans="1:4" s="9" customFormat="1" ht="15.75" customHeight="1">
      <c r="A21" s="6" t="s">
        <v>7</v>
      </c>
      <c r="B21" s="24">
        <v>1300</v>
      </c>
      <c r="C21" s="28">
        <v>1481.86</v>
      </c>
      <c r="D21" s="57">
        <f t="shared" si="0"/>
        <v>1.1398923076923075</v>
      </c>
    </row>
    <row r="22" spans="1:4" s="9" customFormat="1" ht="15.75" customHeight="1">
      <c r="A22" s="6" t="s">
        <v>4</v>
      </c>
      <c r="B22" s="24">
        <v>1300</v>
      </c>
      <c r="C22" s="28">
        <v>1481.86</v>
      </c>
      <c r="D22" s="57">
        <f t="shared" si="0"/>
        <v>1.1398923076923075</v>
      </c>
    </row>
    <row r="23" spans="1:4" s="9" customFormat="1" ht="15.75" customHeight="1">
      <c r="A23" s="6" t="s">
        <v>59</v>
      </c>
      <c r="B23" s="24"/>
      <c r="C23" s="28"/>
      <c r="D23" s="57"/>
    </row>
    <row r="24" spans="1:4" s="9" customFormat="1" ht="15.75" customHeight="1">
      <c r="A24" s="3" t="s">
        <v>8</v>
      </c>
      <c r="B24" s="24">
        <v>9563.55</v>
      </c>
      <c r="C24" s="30">
        <v>9725.94</v>
      </c>
      <c r="D24" s="57">
        <f t="shared" si="0"/>
        <v>1.0169800963031512</v>
      </c>
    </row>
    <row r="25" spans="1:4" s="9" customFormat="1" ht="15.75" customHeight="1">
      <c r="A25" s="6" t="s">
        <v>3</v>
      </c>
      <c r="B25" s="24">
        <v>7549</v>
      </c>
      <c r="C25" s="30">
        <v>7898</v>
      </c>
      <c r="D25" s="57">
        <f t="shared" si="0"/>
        <v>1.0462312889124388</v>
      </c>
    </row>
    <row r="26" spans="1:4" s="9" customFormat="1" ht="15.75" customHeight="1">
      <c r="A26" s="6" t="s">
        <v>5</v>
      </c>
      <c r="B26" s="24">
        <v>2014.55</v>
      </c>
      <c r="C26" s="30">
        <v>1827.94</v>
      </c>
      <c r="D26" s="57">
        <f t="shared" si="0"/>
        <v>0.9073688913156784</v>
      </c>
    </row>
    <row r="27" spans="1:4" s="9" customFormat="1" ht="15.75" customHeight="1">
      <c r="A27" s="6" t="s">
        <v>54</v>
      </c>
      <c r="B27" s="24"/>
      <c r="C27" s="28"/>
      <c r="D27" s="57"/>
    </row>
    <row r="28" spans="1:4" ht="14.25">
      <c r="A28" s="6" t="s">
        <v>55</v>
      </c>
      <c r="B28" s="24">
        <v>189.94</v>
      </c>
      <c r="C28" s="2">
        <v>168</v>
      </c>
      <c r="D28" s="57">
        <f t="shared" si="0"/>
        <v>0.8844898388964937</v>
      </c>
    </row>
    <row r="29" spans="1:4" ht="14.25">
      <c r="A29" s="3" t="s">
        <v>56</v>
      </c>
      <c r="B29" s="24">
        <v>4847.99</v>
      </c>
      <c r="C29" s="2">
        <v>3711.23</v>
      </c>
      <c r="D29" s="57">
        <f t="shared" si="0"/>
        <v>0.7655193183154256</v>
      </c>
    </row>
    <row r="30" spans="1:4" ht="14.25">
      <c r="A30" s="3" t="s">
        <v>60</v>
      </c>
      <c r="B30" s="24">
        <v>3486.3</v>
      </c>
      <c r="C30" s="2">
        <v>2268.87</v>
      </c>
      <c r="D30" s="57">
        <f t="shared" si="0"/>
        <v>0.6507959728078478</v>
      </c>
    </row>
    <row r="31" spans="1:4" ht="14.25">
      <c r="A31" s="3" t="s">
        <v>6</v>
      </c>
      <c r="B31" s="24">
        <v>1361.69</v>
      </c>
      <c r="C31" s="12">
        <v>1442.36</v>
      </c>
      <c r="D31" s="57">
        <f t="shared" si="0"/>
        <v>1.05924255887904</v>
      </c>
    </row>
    <row r="32" spans="1:4" ht="14.25">
      <c r="A32" s="7" t="s">
        <v>57</v>
      </c>
      <c r="B32" s="22">
        <v>36545.62</v>
      </c>
      <c r="C32" s="2">
        <v>38444.57</v>
      </c>
      <c r="D32" s="57">
        <f t="shared" si="0"/>
        <v>1.0519610831612651</v>
      </c>
    </row>
  </sheetData>
  <mergeCells count="5">
    <mergeCell ref="A2:D2"/>
    <mergeCell ref="A5:A6"/>
    <mergeCell ref="B5:B6"/>
    <mergeCell ref="D5:D6"/>
    <mergeCell ref="C5:C6"/>
  </mergeCells>
  <printOptions/>
  <pageMargins left="0.23" right="0.17" top="0.3" bottom="0.33" header="0.27" footer="0.37"/>
  <pageSetup firstPageNumber="1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0"/>
  <dimension ref="A2:E153"/>
  <sheetViews>
    <sheetView tabSelected="1" workbookViewId="0" topLeftCell="A109">
      <selection activeCell="F151" sqref="F151"/>
    </sheetView>
  </sheetViews>
  <sheetFormatPr defaultColWidth="9.00390625" defaultRowHeight="14.25"/>
  <cols>
    <col min="1" max="1" width="41.625" style="0" customWidth="1"/>
    <col min="2" max="2" width="16.625" style="0" customWidth="1"/>
    <col min="3" max="4" width="17.125" style="0" customWidth="1"/>
    <col min="5" max="5" width="13.875" style="0" customWidth="1"/>
  </cols>
  <sheetData>
    <row r="1" ht="21" customHeight="1"/>
    <row r="2" spans="1:5" ht="22.5">
      <c r="A2" s="70" t="s">
        <v>176</v>
      </c>
      <c r="B2" s="70"/>
      <c r="C2" s="70"/>
      <c r="D2" s="70"/>
      <c r="E2" s="37"/>
    </row>
    <row r="3" spans="1:4" s="9" customFormat="1" ht="15.75" customHeight="1">
      <c r="A3" s="15"/>
      <c r="B3" s="15"/>
      <c r="C3" s="15"/>
      <c r="D3" s="5" t="s">
        <v>31</v>
      </c>
    </row>
    <row r="4" s="9" customFormat="1" ht="15.75" customHeight="1">
      <c r="D4" s="5" t="s">
        <v>52</v>
      </c>
    </row>
    <row r="5" spans="1:4" s="27" customFormat="1" ht="15.75" customHeight="1">
      <c r="A5" s="71" t="s">
        <v>53</v>
      </c>
      <c r="B5" s="71" t="s">
        <v>50</v>
      </c>
      <c r="C5" s="71" t="s">
        <v>51</v>
      </c>
      <c r="D5" s="71" t="s">
        <v>18</v>
      </c>
    </row>
    <row r="6" spans="1:4" s="27" customFormat="1" ht="15.75" customHeight="1">
      <c r="A6" s="71"/>
      <c r="B6" s="71"/>
      <c r="C6" s="71"/>
      <c r="D6" s="71"/>
    </row>
    <row r="7" spans="1:4" s="9" customFormat="1" ht="15.75" customHeight="1">
      <c r="A7" s="6" t="s">
        <v>27</v>
      </c>
      <c r="B7" s="28">
        <f>B9+B31+B34+B41+B46+B51+B81+B96+B99+B110+B113+B116+B122+B143</f>
        <v>36536.229999999996</v>
      </c>
      <c r="C7" s="28">
        <f>C9+C31+C34+C41+C46+C51+C81+C96+C99+C110+C113+C116+C122+C143</f>
        <v>38444.56999999999</v>
      </c>
      <c r="D7" s="57">
        <f>C7/B7</f>
        <v>1.05223144259821</v>
      </c>
    </row>
    <row r="8" spans="1:4" s="9" customFormat="1" ht="15.75" customHeight="1">
      <c r="A8" s="29" t="s">
        <v>77</v>
      </c>
      <c r="B8" s="22">
        <v>36536.23</v>
      </c>
      <c r="C8" s="22">
        <v>38444.57</v>
      </c>
      <c r="D8" s="57">
        <f aca="true" t="shared" si="0" ref="D8:D73">C8/B8</f>
        <v>1.05223144259821</v>
      </c>
    </row>
    <row r="9" spans="1:4" s="9" customFormat="1" ht="15.75" customHeight="1">
      <c r="A9" s="50" t="s">
        <v>78</v>
      </c>
      <c r="B9" s="22">
        <f>B10+B12+B15+B17+B19+B21+B23+B25+B27+B29</f>
        <v>2493.41</v>
      </c>
      <c r="C9" s="22">
        <f>C10+C12+C15+C17+C19+C21+C23+C25+C27+C29</f>
        <v>2423.2299999999996</v>
      </c>
      <c r="D9" s="57">
        <f t="shared" si="0"/>
        <v>0.9718538066342879</v>
      </c>
    </row>
    <row r="10" spans="1:4" s="9" customFormat="1" ht="15.75" customHeight="1">
      <c r="A10" s="51" t="s">
        <v>79</v>
      </c>
      <c r="B10" s="22">
        <v>27.48</v>
      </c>
      <c r="C10" s="28">
        <v>49.3</v>
      </c>
      <c r="D10" s="57">
        <f t="shared" si="0"/>
        <v>1.7940320232896652</v>
      </c>
    </row>
    <row r="11" spans="1:4" s="9" customFormat="1" ht="15.75" customHeight="1">
      <c r="A11" s="51" t="s">
        <v>80</v>
      </c>
      <c r="B11" s="22">
        <v>27.48</v>
      </c>
      <c r="C11" s="28">
        <v>49.3</v>
      </c>
      <c r="D11" s="57">
        <f t="shared" si="0"/>
        <v>1.7940320232896652</v>
      </c>
    </row>
    <row r="12" spans="1:4" s="9" customFormat="1" ht="15.75" customHeight="1">
      <c r="A12" s="50" t="s">
        <v>81</v>
      </c>
      <c r="B12" s="22">
        <v>1758.59</v>
      </c>
      <c r="C12" s="22">
        <v>1698.82</v>
      </c>
      <c r="D12" s="57">
        <f t="shared" si="0"/>
        <v>0.9660125441404762</v>
      </c>
    </row>
    <row r="13" spans="1:4" s="9" customFormat="1" ht="15.75" customHeight="1">
      <c r="A13" s="51" t="s">
        <v>80</v>
      </c>
      <c r="B13" s="22">
        <v>1719.82</v>
      </c>
      <c r="C13" s="28">
        <v>1658.82</v>
      </c>
      <c r="D13" s="57">
        <f t="shared" si="0"/>
        <v>0.9645311718668232</v>
      </c>
    </row>
    <row r="14" spans="1:4" s="9" customFormat="1" ht="15.75" customHeight="1">
      <c r="A14" s="51" t="s">
        <v>82</v>
      </c>
      <c r="B14" s="22">
        <v>38.77</v>
      </c>
      <c r="C14" s="28">
        <v>40</v>
      </c>
      <c r="D14" s="57">
        <f t="shared" si="0"/>
        <v>1.0317255610007736</v>
      </c>
    </row>
    <row r="15" spans="1:4" s="9" customFormat="1" ht="15.75" customHeight="1">
      <c r="A15" s="50" t="s">
        <v>83</v>
      </c>
      <c r="B15" s="22">
        <v>20.14</v>
      </c>
      <c r="C15" s="22">
        <v>11</v>
      </c>
      <c r="D15" s="57">
        <f t="shared" si="0"/>
        <v>0.5461767626613704</v>
      </c>
    </row>
    <row r="16" spans="1:4" s="9" customFormat="1" ht="15.75" customHeight="1">
      <c r="A16" s="51" t="s">
        <v>197</v>
      </c>
      <c r="B16" s="22">
        <v>20.14</v>
      </c>
      <c r="C16" s="28">
        <v>11</v>
      </c>
      <c r="D16" s="57">
        <f t="shared" si="0"/>
        <v>0.5461767626613704</v>
      </c>
    </row>
    <row r="17" spans="1:4" s="9" customFormat="1" ht="15.75" customHeight="1">
      <c r="A17" s="51" t="s">
        <v>84</v>
      </c>
      <c r="B17" s="22">
        <v>66.4</v>
      </c>
      <c r="C17" s="22">
        <v>59.03</v>
      </c>
      <c r="D17" s="57">
        <f t="shared" si="0"/>
        <v>0.8890060240963855</v>
      </c>
    </row>
    <row r="18" spans="1:4" s="9" customFormat="1" ht="15.75" customHeight="1">
      <c r="A18" s="51" t="s">
        <v>198</v>
      </c>
      <c r="B18" s="22">
        <v>66.4</v>
      </c>
      <c r="C18" s="28">
        <v>59.03</v>
      </c>
      <c r="D18" s="57">
        <f t="shared" si="0"/>
        <v>0.8890060240963855</v>
      </c>
    </row>
    <row r="19" spans="1:4" s="9" customFormat="1" ht="15.75" customHeight="1">
      <c r="A19" s="50" t="s">
        <v>85</v>
      </c>
      <c r="B19" s="22">
        <v>2.42</v>
      </c>
      <c r="C19" s="22">
        <v>2.5</v>
      </c>
      <c r="D19" s="57">
        <f t="shared" si="0"/>
        <v>1.0330578512396695</v>
      </c>
    </row>
    <row r="20" spans="1:4" s="9" customFormat="1" ht="15.75" customHeight="1">
      <c r="A20" s="51" t="s">
        <v>80</v>
      </c>
      <c r="B20" s="22">
        <v>2.42</v>
      </c>
      <c r="C20" s="28">
        <v>2.5</v>
      </c>
      <c r="D20" s="57">
        <f t="shared" si="0"/>
        <v>1.0330578512396695</v>
      </c>
    </row>
    <row r="21" spans="1:4" s="9" customFormat="1" ht="15.75" customHeight="1">
      <c r="A21" s="38" t="s">
        <v>86</v>
      </c>
      <c r="B21" s="22">
        <v>59.11</v>
      </c>
      <c r="C21" s="22">
        <v>61</v>
      </c>
      <c r="D21" s="57">
        <f t="shared" si="0"/>
        <v>1.0319742852309255</v>
      </c>
    </row>
    <row r="22" spans="1:4" s="9" customFormat="1" ht="15.75" customHeight="1">
      <c r="A22" s="38" t="s">
        <v>80</v>
      </c>
      <c r="B22" s="22">
        <v>59.11</v>
      </c>
      <c r="C22" s="28">
        <v>61</v>
      </c>
      <c r="D22" s="57">
        <f t="shared" si="0"/>
        <v>1.0319742852309255</v>
      </c>
    </row>
    <row r="23" spans="1:4" s="9" customFormat="1" ht="15.75" customHeight="1">
      <c r="A23" s="51" t="s">
        <v>87</v>
      </c>
      <c r="B23" s="22">
        <v>264.94</v>
      </c>
      <c r="C23" s="22">
        <v>181.09</v>
      </c>
      <c r="D23" s="57">
        <f t="shared" si="0"/>
        <v>0.68351324828263</v>
      </c>
    </row>
    <row r="24" spans="1:4" s="9" customFormat="1" ht="15.75" customHeight="1">
      <c r="A24" s="50" t="s">
        <v>80</v>
      </c>
      <c r="B24" s="22">
        <v>264.94</v>
      </c>
      <c r="C24" s="28">
        <v>181.09</v>
      </c>
      <c r="D24" s="57">
        <f t="shared" si="0"/>
        <v>0.68351324828263</v>
      </c>
    </row>
    <row r="25" spans="1:4" s="9" customFormat="1" ht="15.75" customHeight="1">
      <c r="A25" s="51" t="s">
        <v>88</v>
      </c>
      <c r="B25" s="24">
        <v>6.25</v>
      </c>
      <c r="C25" s="24">
        <v>7</v>
      </c>
      <c r="D25" s="57">
        <f t="shared" si="0"/>
        <v>1.12</v>
      </c>
    </row>
    <row r="26" spans="1:4" s="9" customFormat="1" ht="15.75" customHeight="1">
      <c r="A26" s="51" t="s">
        <v>80</v>
      </c>
      <c r="B26" s="24">
        <v>6.25</v>
      </c>
      <c r="C26" s="28">
        <v>7</v>
      </c>
      <c r="D26" s="57">
        <f t="shared" si="0"/>
        <v>1.12</v>
      </c>
    </row>
    <row r="27" spans="1:4" s="9" customFormat="1" ht="15.75" customHeight="1">
      <c r="A27" s="38" t="s">
        <v>89</v>
      </c>
      <c r="B27" s="24">
        <v>58.37</v>
      </c>
      <c r="C27" s="24">
        <v>130</v>
      </c>
      <c r="D27" s="57">
        <f t="shared" si="0"/>
        <v>2.2271714922048997</v>
      </c>
    </row>
    <row r="28" spans="1:4" s="9" customFormat="1" ht="15.75" customHeight="1">
      <c r="A28" s="38" t="s">
        <v>80</v>
      </c>
      <c r="B28" s="24">
        <v>58.37</v>
      </c>
      <c r="C28" s="28">
        <v>130</v>
      </c>
      <c r="D28" s="57">
        <f t="shared" si="0"/>
        <v>2.2271714922048997</v>
      </c>
    </row>
    <row r="29" spans="1:4" s="9" customFormat="1" ht="15.75" customHeight="1">
      <c r="A29" s="36" t="s">
        <v>90</v>
      </c>
      <c r="B29" s="24">
        <v>229.71</v>
      </c>
      <c r="C29" s="24">
        <v>223.49</v>
      </c>
      <c r="D29" s="57">
        <f t="shared" si="0"/>
        <v>0.972922380392669</v>
      </c>
    </row>
    <row r="30" spans="1:4" s="9" customFormat="1" ht="15.75" customHeight="1">
      <c r="A30" s="6" t="s">
        <v>91</v>
      </c>
      <c r="B30" s="24">
        <v>229.71</v>
      </c>
      <c r="C30" s="28">
        <v>223.49</v>
      </c>
      <c r="D30" s="57">
        <f t="shared" si="0"/>
        <v>0.972922380392669</v>
      </c>
    </row>
    <row r="31" spans="1:4" s="9" customFormat="1" ht="15.75" customHeight="1">
      <c r="A31" s="6" t="s">
        <v>92</v>
      </c>
      <c r="B31" s="56">
        <v>33.56</v>
      </c>
      <c r="C31" s="56">
        <v>36</v>
      </c>
      <c r="D31" s="57">
        <f t="shared" si="0"/>
        <v>1.072705601907032</v>
      </c>
    </row>
    <row r="32" spans="1:4" s="9" customFormat="1" ht="15.75" customHeight="1">
      <c r="A32" s="26" t="s">
        <v>93</v>
      </c>
      <c r="B32" s="56">
        <v>33.56</v>
      </c>
      <c r="C32" s="56">
        <v>36</v>
      </c>
      <c r="D32" s="57">
        <f t="shared" si="0"/>
        <v>1.072705601907032</v>
      </c>
    </row>
    <row r="33" spans="1:4" s="9" customFormat="1" ht="15.75" customHeight="1">
      <c r="A33" s="16" t="s">
        <v>80</v>
      </c>
      <c r="B33" s="24">
        <v>33.56</v>
      </c>
      <c r="C33" s="30">
        <v>36</v>
      </c>
      <c r="D33" s="57">
        <f t="shared" si="0"/>
        <v>1.072705601907032</v>
      </c>
    </row>
    <row r="34" spans="1:4" s="9" customFormat="1" ht="15.75" customHeight="1">
      <c r="A34" s="16" t="s">
        <v>94</v>
      </c>
      <c r="B34" s="12">
        <v>8710.19</v>
      </c>
      <c r="C34" s="12">
        <f>C35+C37</f>
        <v>7683.150000000001</v>
      </c>
      <c r="D34" s="57">
        <f t="shared" si="0"/>
        <v>0.8820875319596932</v>
      </c>
    </row>
    <row r="35" spans="1:4" s="9" customFormat="1" ht="15.75" customHeight="1">
      <c r="A35" s="16" t="s">
        <v>95</v>
      </c>
      <c r="B35" s="12">
        <v>34.16</v>
      </c>
      <c r="C35" s="12">
        <v>43.6</v>
      </c>
      <c r="D35" s="57">
        <f t="shared" si="0"/>
        <v>1.2763466042154568</v>
      </c>
    </row>
    <row r="36" spans="1:4" s="9" customFormat="1" ht="15.75" customHeight="1">
      <c r="A36" s="64" t="s">
        <v>199</v>
      </c>
      <c r="B36" s="12">
        <v>34.16</v>
      </c>
      <c r="C36" s="30">
        <v>43.6</v>
      </c>
      <c r="D36" s="57">
        <f t="shared" si="0"/>
        <v>1.2763466042154568</v>
      </c>
    </row>
    <row r="37" spans="1:4" s="9" customFormat="1" ht="15.75" customHeight="1">
      <c r="A37" s="2" t="s">
        <v>96</v>
      </c>
      <c r="B37" s="12">
        <v>8676.03</v>
      </c>
      <c r="C37" s="12">
        <f>C38+C39+C40</f>
        <v>7639.55</v>
      </c>
      <c r="D37" s="57">
        <f t="shared" si="0"/>
        <v>0.8805352217546504</v>
      </c>
    </row>
    <row r="38" spans="1:4" s="9" customFormat="1" ht="15.75" customHeight="1">
      <c r="A38" s="2" t="s">
        <v>97</v>
      </c>
      <c r="B38" s="12">
        <v>3478.95</v>
      </c>
      <c r="C38" s="30">
        <v>3438.12</v>
      </c>
      <c r="D38" s="57">
        <f t="shared" si="0"/>
        <v>0.9882637002543871</v>
      </c>
    </row>
    <row r="39" spans="1:4" s="9" customFormat="1" ht="15.75" customHeight="1">
      <c r="A39" s="2" t="s">
        <v>98</v>
      </c>
      <c r="B39" s="12">
        <v>2950.67</v>
      </c>
      <c r="C39" s="30">
        <v>2340.46</v>
      </c>
      <c r="D39" s="57">
        <f t="shared" si="0"/>
        <v>0.7931961215588323</v>
      </c>
    </row>
    <row r="40" spans="1:4" s="9" customFormat="1" ht="15.75" customHeight="1">
      <c r="A40" s="2" t="s">
        <v>99</v>
      </c>
      <c r="B40" s="12">
        <v>2246.41</v>
      </c>
      <c r="C40" s="30">
        <v>1860.97</v>
      </c>
      <c r="D40" s="57">
        <f t="shared" si="0"/>
        <v>0.8284195672205876</v>
      </c>
    </row>
    <row r="41" spans="1:4" s="9" customFormat="1" ht="15.75" customHeight="1">
      <c r="A41" s="2" t="s">
        <v>100</v>
      </c>
      <c r="B41" s="12">
        <v>1839.36</v>
      </c>
      <c r="C41" s="12">
        <v>1855.5</v>
      </c>
      <c r="D41" s="57">
        <f t="shared" si="0"/>
        <v>1.0087747912317329</v>
      </c>
    </row>
    <row r="42" spans="1:4" s="9" customFormat="1" ht="15.75" customHeight="1">
      <c r="A42" s="2" t="s">
        <v>101</v>
      </c>
      <c r="B42" s="12">
        <v>4.36</v>
      </c>
      <c r="C42" s="12">
        <v>5.5</v>
      </c>
      <c r="D42" s="57">
        <f t="shared" si="0"/>
        <v>1.2614678899082568</v>
      </c>
    </row>
    <row r="43" spans="1:4" s="9" customFormat="1" ht="15.75" customHeight="1">
      <c r="A43" s="2" t="s">
        <v>80</v>
      </c>
      <c r="B43" s="12">
        <v>4.36</v>
      </c>
      <c r="C43" s="30">
        <v>5.5</v>
      </c>
      <c r="D43" s="57">
        <f t="shared" si="0"/>
        <v>1.2614678899082568</v>
      </c>
    </row>
    <row r="44" spans="1:4" s="9" customFormat="1" ht="15.75" customHeight="1">
      <c r="A44" s="2" t="s">
        <v>102</v>
      </c>
      <c r="B44" s="12">
        <v>1835</v>
      </c>
      <c r="C44" s="12">
        <v>1850</v>
      </c>
      <c r="D44" s="57">
        <f t="shared" si="0"/>
        <v>1.008174386920981</v>
      </c>
    </row>
    <row r="45" spans="1:4" s="9" customFormat="1" ht="15.75" customHeight="1">
      <c r="A45" s="2" t="s">
        <v>103</v>
      </c>
      <c r="B45" s="12">
        <v>1835</v>
      </c>
      <c r="C45" s="30">
        <v>1850</v>
      </c>
      <c r="D45" s="57">
        <f t="shared" si="0"/>
        <v>1.008174386920981</v>
      </c>
    </row>
    <row r="46" spans="1:4" s="9" customFormat="1" ht="15.75" customHeight="1">
      <c r="A46" s="2" t="s">
        <v>104</v>
      </c>
      <c r="B46" s="12">
        <f>B47+B49</f>
        <v>291.98</v>
      </c>
      <c r="C46" s="12">
        <v>305.12</v>
      </c>
      <c r="D46" s="57">
        <f t="shared" si="0"/>
        <v>1.0450030824029042</v>
      </c>
    </row>
    <row r="47" spans="1:4" s="9" customFormat="1" ht="15.75" customHeight="1">
      <c r="A47" s="2" t="s">
        <v>105</v>
      </c>
      <c r="B47" s="12">
        <v>249.35</v>
      </c>
      <c r="C47" s="12">
        <v>275.12</v>
      </c>
      <c r="D47" s="57">
        <f t="shared" si="0"/>
        <v>1.103348706637257</v>
      </c>
    </row>
    <row r="48" spans="1:4" s="9" customFormat="1" ht="15.75" customHeight="1">
      <c r="A48" s="2" t="s">
        <v>80</v>
      </c>
      <c r="B48" s="12">
        <v>249.35</v>
      </c>
      <c r="C48" s="30">
        <v>275.12</v>
      </c>
      <c r="D48" s="57">
        <f t="shared" si="0"/>
        <v>1.103348706637257</v>
      </c>
    </row>
    <row r="49" spans="1:4" s="9" customFormat="1" ht="15.75" customHeight="1">
      <c r="A49" s="2" t="s">
        <v>106</v>
      </c>
      <c r="B49" s="12">
        <v>42.63</v>
      </c>
      <c r="C49" s="12">
        <v>30</v>
      </c>
      <c r="D49" s="57">
        <f t="shared" si="0"/>
        <v>0.7037297677691766</v>
      </c>
    </row>
    <row r="50" spans="1:4" s="9" customFormat="1" ht="15.75" customHeight="1">
      <c r="A50" s="2" t="s">
        <v>80</v>
      </c>
      <c r="B50" s="12">
        <v>42.63</v>
      </c>
      <c r="C50" s="30">
        <v>30</v>
      </c>
      <c r="D50" s="57">
        <f t="shared" si="0"/>
        <v>0.7037297677691766</v>
      </c>
    </row>
    <row r="51" spans="1:4" s="9" customFormat="1" ht="15.75" customHeight="1">
      <c r="A51" s="2" t="s">
        <v>107</v>
      </c>
      <c r="B51" s="12">
        <f>B52+B55+B59+B61+B66+B68+B71+B73+B75+B77+B79</f>
        <v>2845.7000000000003</v>
      </c>
      <c r="C51" s="12">
        <f>C52+C55+C59+C61+C66+C68+C71+C73+C75+C77+C79</f>
        <v>4828</v>
      </c>
      <c r="D51" s="57">
        <f t="shared" si="0"/>
        <v>1.696594862424008</v>
      </c>
    </row>
    <row r="52" spans="1:4" s="9" customFormat="1" ht="15.75" customHeight="1">
      <c r="A52" s="2" t="s">
        <v>108</v>
      </c>
      <c r="B52" s="12">
        <v>427.26</v>
      </c>
      <c r="C52" s="12">
        <v>358.5</v>
      </c>
      <c r="D52" s="57">
        <f t="shared" si="0"/>
        <v>0.8390675466928802</v>
      </c>
    </row>
    <row r="53" spans="1:4" s="9" customFormat="1" ht="15.75" customHeight="1">
      <c r="A53" s="2" t="s">
        <v>80</v>
      </c>
      <c r="B53" s="12">
        <v>427.26</v>
      </c>
      <c r="C53" s="30">
        <v>358.5</v>
      </c>
      <c r="D53" s="57">
        <f t="shared" si="0"/>
        <v>0.8390675466928802</v>
      </c>
    </row>
    <row r="54" spans="1:4" s="9" customFormat="1" ht="0.75" customHeight="1">
      <c r="A54" s="2"/>
      <c r="B54" s="12"/>
      <c r="C54" s="30"/>
      <c r="D54" s="57"/>
    </row>
    <row r="55" spans="1:4" s="9" customFormat="1" ht="15.75" customHeight="1">
      <c r="A55" s="2" t="s">
        <v>110</v>
      </c>
      <c r="B55" s="12">
        <v>266.53</v>
      </c>
      <c r="C55" s="12">
        <v>319</v>
      </c>
      <c r="D55" s="57">
        <f t="shared" si="0"/>
        <v>1.1968633924886505</v>
      </c>
    </row>
    <row r="56" spans="1:4" s="9" customFormat="1" ht="15.75" customHeight="1">
      <c r="A56" s="2" t="s">
        <v>80</v>
      </c>
      <c r="B56" s="12">
        <v>16.35</v>
      </c>
      <c r="C56" s="30">
        <v>18</v>
      </c>
      <c r="D56" s="57">
        <f t="shared" si="0"/>
        <v>1.1009174311926604</v>
      </c>
    </row>
    <row r="57" spans="1:4" s="9" customFormat="1" ht="15.75" customHeight="1">
      <c r="A57" s="2" t="s">
        <v>111</v>
      </c>
      <c r="B57" s="12">
        <v>48.36</v>
      </c>
      <c r="C57" s="30">
        <v>60</v>
      </c>
      <c r="D57" s="57">
        <f t="shared" si="0"/>
        <v>1.2406947890818858</v>
      </c>
    </row>
    <row r="58" spans="1:4" s="9" customFormat="1" ht="15.75" customHeight="1">
      <c r="A58" s="2" t="s">
        <v>112</v>
      </c>
      <c r="B58" s="12">
        <v>201.81</v>
      </c>
      <c r="C58" s="30">
        <v>241</v>
      </c>
      <c r="D58" s="57">
        <f t="shared" si="0"/>
        <v>1.1941925573559289</v>
      </c>
    </row>
    <row r="59" spans="1:4" s="9" customFormat="1" ht="15.75" customHeight="1">
      <c r="A59" s="2" t="s">
        <v>113</v>
      </c>
      <c r="B59" s="12">
        <v>11.62</v>
      </c>
      <c r="C59" s="12">
        <v>159.58</v>
      </c>
      <c r="D59" s="57">
        <f t="shared" si="0"/>
        <v>13.733218588640277</v>
      </c>
    </row>
    <row r="60" spans="1:4" s="9" customFormat="1" ht="15.75" customHeight="1">
      <c r="A60" s="2" t="s">
        <v>114</v>
      </c>
      <c r="B60" s="12">
        <v>11.62</v>
      </c>
      <c r="C60" s="30">
        <v>159.58</v>
      </c>
      <c r="D60" s="57">
        <f t="shared" si="0"/>
        <v>13.733218588640277</v>
      </c>
    </row>
    <row r="61" spans="1:4" s="9" customFormat="1" ht="15.75" customHeight="1">
      <c r="A61" s="2" t="s">
        <v>115</v>
      </c>
      <c r="B61" s="12">
        <v>76.63</v>
      </c>
      <c r="C61" s="12">
        <v>1741.92</v>
      </c>
      <c r="D61" s="57">
        <f t="shared" si="0"/>
        <v>22.731567271303668</v>
      </c>
    </row>
    <row r="62" spans="1:4" s="9" customFormat="1" ht="15.75" customHeight="1">
      <c r="A62" s="2" t="s">
        <v>116</v>
      </c>
      <c r="B62" s="12">
        <v>1.02</v>
      </c>
      <c r="C62" s="30">
        <v>13.82</v>
      </c>
      <c r="D62" s="57">
        <f t="shared" si="0"/>
        <v>13.549019607843137</v>
      </c>
    </row>
    <row r="63" spans="1:4" s="9" customFormat="1" ht="15.75" customHeight="1">
      <c r="A63" s="2" t="s">
        <v>117</v>
      </c>
      <c r="B63" s="12">
        <v>75.61</v>
      </c>
      <c r="C63" s="30">
        <v>90.11</v>
      </c>
      <c r="D63" s="57">
        <f t="shared" si="0"/>
        <v>1.1917735749239518</v>
      </c>
    </row>
    <row r="64" spans="1:4" s="9" customFormat="1" ht="15.75" customHeight="1">
      <c r="A64" s="2" t="s">
        <v>183</v>
      </c>
      <c r="B64" s="12"/>
      <c r="C64" s="30">
        <v>1186.13</v>
      </c>
      <c r="D64" s="57"/>
    </row>
    <row r="65" spans="1:4" s="9" customFormat="1" ht="15.75" customHeight="1">
      <c r="A65" s="2" t="s">
        <v>184</v>
      </c>
      <c r="B65" s="12"/>
      <c r="C65" s="30">
        <v>451.86</v>
      </c>
      <c r="D65" s="57"/>
    </row>
    <row r="66" spans="1:4" s="9" customFormat="1" ht="15.75" customHeight="1">
      <c r="A66" s="2" t="s">
        <v>118</v>
      </c>
      <c r="B66" s="12">
        <v>790</v>
      </c>
      <c r="C66" s="12">
        <v>732</v>
      </c>
      <c r="D66" s="57">
        <f t="shared" si="0"/>
        <v>0.9265822784810127</v>
      </c>
    </row>
    <row r="67" spans="1:4" s="9" customFormat="1" ht="15.75" customHeight="1">
      <c r="A67" s="2" t="s">
        <v>119</v>
      </c>
      <c r="B67" s="12">
        <v>790</v>
      </c>
      <c r="C67" s="30">
        <v>732</v>
      </c>
      <c r="D67" s="57">
        <f t="shared" si="0"/>
        <v>0.9265822784810127</v>
      </c>
    </row>
    <row r="68" spans="1:4" s="9" customFormat="1" ht="15.75" customHeight="1">
      <c r="A68" s="2" t="s">
        <v>120</v>
      </c>
      <c r="B68" s="12">
        <v>13.9</v>
      </c>
      <c r="C68" s="12">
        <v>20</v>
      </c>
      <c r="D68" s="57">
        <f t="shared" si="0"/>
        <v>1.4388489208633093</v>
      </c>
    </row>
    <row r="69" spans="1:4" s="9" customFormat="1" ht="15.75" customHeight="1">
      <c r="A69" s="2" t="s">
        <v>121</v>
      </c>
      <c r="B69" s="12">
        <v>9</v>
      </c>
      <c r="C69" s="30">
        <v>11</v>
      </c>
      <c r="D69" s="57">
        <f t="shared" si="0"/>
        <v>1.2222222222222223</v>
      </c>
    </row>
    <row r="70" spans="1:4" s="9" customFormat="1" ht="15.75" customHeight="1">
      <c r="A70" s="2" t="s">
        <v>122</v>
      </c>
      <c r="B70" s="12">
        <v>4.9</v>
      </c>
      <c r="C70" s="30">
        <v>9</v>
      </c>
      <c r="D70" s="57">
        <f t="shared" si="0"/>
        <v>1.8367346938775508</v>
      </c>
    </row>
    <row r="71" spans="1:4" s="9" customFormat="1" ht="15.75" customHeight="1">
      <c r="A71" s="2" t="s">
        <v>123</v>
      </c>
      <c r="B71" s="12">
        <v>3</v>
      </c>
      <c r="C71" s="12">
        <v>4</v>
      </c>
      <c r="D71" s="57">
        <f t="shared" si="0"/>
        <v>1.3333333333333333</v>
      </c>
    </row>
    <row r="72" spans="1:4" s="9" customFormat="1" ht="15.75" customHeight="1">
      <c r="A72" s="2" t="s">
        <v>124</v>
      </c>
      <c r="B72" s="12">
        <v>3</v>
      </c>
      <c r="C72" s="30">
        <v>4</v>
      </c>
      <c r="D72" s="57">
        <f t="shared" si="0"/>
        <v>1.3333333333333333</v>
      </c>
    </row>
    <row r="73" spans="1:4" s="9" customFormat="1" ht="15.75" customHeight="1">
      <c r="A73" s="2" t="s">
        <v>125</v>
      </c>
      <c r="B73" s="12">
        <v>1173.78</v>
      </c>
      <c r="C73" s="12">
        <v>1390</v>
      </c>
      <c r="D73" s="57">
        <f t="shared" si="0"/>
        <v>1.1842082843463</v>
      </c>
    </row>
    <row r="74" spans="1:4" s="9" customFormat="1" ht="15.75" customHeight="1">
      <c r="A74" s="2" t="s">
        <v>126</v>
      </c>
      <c r="B74" s="12">
        <v>1173.78</v>
      </c>
      <c r="C74" s="30">
        <v>1390</v>
      </c>
      <c r="D74" s="57">
        <f aca="true" t="shared" si="1" ref="D74:D142">C74/B74</f>
        <v>1.1842082843463</v>
      </c>
    </row>
    <row r="75" spans="1:4" s="9" customFormat="1" ht="15.75" customHeight="1">
      <c r="A75" s="2" t="s">
        <v>185</v>
      </c>
      <c r="B75" s="12"/>
      <c r="C75" s="30">
        <v>2</v>
      </c>
      <c r="D75" s="57"/>
    </row>
    <row r="76" spans="1:4" s="9" customFormat="1" ht="15.75" customHeight="1">
      <c r="A76" s="2" t="s">
        <v>182</v>
      </c>
      <c r="B76" s="12"/>
      <c r="C76" s="30">
        <v>2</v>
      </c>
      <c r="D76" s="57"/>
    </row>
    <row r="77" spans="1:4" s="9" customFormat="1" ht="15.75" customHeight="1">
      <c r="A77" s="2" t="s">
        <v>127</v>
      </c>
      <c r="B77" s="12">
        <v>2.98</v>
      </c>
      <c r="C77" s="12">
        <v>10</v>
      </c>
      <c r="D77" s="57">
        <f t="shared" si="1"/>
        <v>3.3557046979865772</v>
      </c>
    </row>
    <row r="78" spans="1:4" s="9" customFormat="1" ht="15.75" customHeight="1">
      <c r="A78" s="2" t="s">
        <v>128</v>
      </c>
      <c r="B78" s="12">
        <v>2.98</v>
      </c>
      <c r="C78" s="30">
        <v>10</v>
      </c>
      <c r="D78" s="57">
        <f t="shared" si="1"/>
        <v>3.3557046979865772</v>
      </c>
    </row>
    <row r="79" spans="1:4" s="9" customFormat="1" ht="15.75" customHeight="1">
      <c r="A79" s="2" t="s">
        <v>129</v>
      </c>
      <c r="B79" s="12">
        <v>80</v>
      </c>
      <c r="C79" s="12">
        <v>91</v>
      </c>
      <c r="D79" s="57">
        <f t="shared" si="1"/>
        <v>1.1375</v>
      </c>
    </row>
    <row r="80" spans="1:4" s="9" customFormat="1" ht="15.75" customHeight="1">
      <c r="A80" s="2" t="s">
        <v>130</v>
      </c>
      <c r="B80" s="12">
        <v>80</v>
      </c>
      <c r="C80" s="30">
        <v>91</v>
      </c>
      <c r="D80" s="57">
        <f t="shared" si="1"/>
        <v>1.1375</v>
      </c>
    </row>
    <row r="81" spans="1:4" s="9" customFormat="1" ht="15.75" customHeight="1">
      <c r="A81" s="2" t="s">
        <v>131</v>
      </c>
      <c r="B81" s="12">
        <f>B82+B84+B87+B90+B94</f>
        <v>3950.61</v>
      </c>
      <c r="C81" s="12">
        <f>C82+C84+C87+C90+C94</f>
        <v>3242.6</v>
      </c>
      <c r="D81" s="57">
        <f t="shared" si="1"/>
        <v>0.8207846383216768</v>
      </c>
    </row>
    <row r="82" spans="1:4" s="9" customFormat="1" ht="15.75" customHeight="1">
      <c r="A82" s="2" t="s">
        <v>132</v>
      </c>
      <c r="B82" s="12"/>
      <c r="C82" s="12">
        <v>15</v>
      </c>
      <c r="D82" s="57"/>
    </row>
    <row r="83" spans="1:4" s="9" customFormat="1" ht="15.75" customHeight="1">
      <c r="A83" s="2" t="s">
        <v>133</v>
      </c>
      <c r="B83" s="12"/>
      <c r="C83" s="30">
        <v>15</v>
      </c>
      <c r="D83" s="57"/>
    </row>
    <row r="84" spans="1:4" s="9" customFormat="1" ht="15.75" customHeight="1">
      <c r="A84" s="2" t="s">
        <v>134</v>
      </c>
      <c r="B84" s="12">
        <v>2525.13</v>
      </c>
      <c r="C84" s="12">
        <v>1991</v>
      </c>
      <c r="D84" s="57">
        <f t="shared" si="1"/>
        <v>0.7884742567709385</v>
      </c>
    </row>
    <row r="85" spans="1:4" s="9" customFormat="1" ht="15.75" customHeight="1">
      <c r="A85" s="2" t="s">
        <v>135</v>
      </c>
      <c r="B85" s="12">
        <v>2461.69</v>
      </c>
      <c r="C85" s="30">
        <v>1927</v>
      </c>
      <c r="D85" s="57">
        <f t="shared" si="1"/>
        <v>0.7827955591483899</v>
      </c>
    </row>
    <row r="86" spans="1:4" s="9" customFormat="1" ht="15.75" customHeight="1">
      <c r="A86" s="2" t="s">
        <v>186</v>
      </c>
      <c r="B86" s="12">
        <v>63.44</v>
      </c>
      <c r="C86" s="30">
        <v>64</v>
      </c>
      <c r="D86" s="57">
        <f t="shared" si="1"/>
        <v>1.008827238335435</v>
      </c>
    </row>
    <row r="87" spans="1:4" s="9" customFormat="1" ht="15.75" customHeight="1">
      <c r="A87" s="2" t="s">
        <v>136</v>
      </c>
      <c r="B87" s="12">
        <v>587.58</v>
      </c>
      <c r="C87" s="12">
        <v>623.6</v>
      </c>
      <c r="D87" s="57">
        <f t="shared" si="1"/>
        <v>1.0613022907518976</v>
      </c>
    </row>
    <row r="88" spans="1:4" s="9" customFormat="1" ht="15.75" customHeight="1">
      <c r="A88" s="2" t="s">
        <v>137</v>
      </c>
      <c r="B88" s="12">
        <v>73.29</v>
      </c>
      <c r="C88" s="30">
        <v>62.97</v>
      </c>
      <c r="D88" s="57">
        <f t="shared" si="1"/>
        <v>0.8591895210806385</v>
      </c>
    </row>
    <row r="89" spans="1:4" s="9" customFormat="1" ht="15.75" customHeight="1">
      <c r="A89" s="2" t="s">
        <v>138</v>
      </c>
      <c r="B89" s="12">
        <v>514.29</v>
      </c>
      <c r="C89" s="30">
        <v>560.63</v>
      </c>
      <c r="D89" s="57">
        <f t="shared" si="1"/>
        <v>1.0901048046821833</v>
      </c>
    </row>
    <row r="90" spans="1:4" s="9" customFormat="1" ht="15.75" customHeight="1">
      <c r="A90" s="2" t="s">
        <v>139</v>
      </c>
      <c r="B90" s="12">
        <v>699.38</v>
      </c>
      <c r="C90" s="12">
        <v>463</v>
      </c>
      <c r="D90" s="57">
        <f t="shared" si="1"/>
        <v>0.6620149275072207</v>
      </c>
    </row>
    <row r="91" spans="1:4" s="9" customFormat="1" ht="15.75" customHeight="1">
      <c r="A91" s="2" t="s">
        <v>140</v>
      </c>
      <c r="B91" s="12">
        <v>7.47</v>
      </c>
      <c r="C91" s="30">
        <v>18</v>
      </c>
      <c r="D91" s="57">
        <f t="shared" si="1"/>
        <v>2.4096385542168677</v>
      </c>
    </row>
    <row r="92" spans="1:4" s="9" customFormat="1" ht="15.75" customHeight="1">
      <c r="A92" s="2" t="s">
        <v>141</v>
      </c>
      <c r="B92" s="12">
        <v>0.77</v>
      </c>
      <c r="C92" s="30">
        <v>5</v>
      </c>
      <c r="D92" s="57">
        <f t="shared" si="1"/>
        <v>6.4935064935064934</v>
      </c>
    </row>
    <row r="93" spans="1:4" s="9" customFormat="1" ht="15.75" customHeight="1">
      <c r="A93" s="2" t="s">
        <v>142</v>
      </c>
      <c r="B93" s="12">
        <v>691.14</v>
      </c>
      <c r="C93" s="30">
        <v>440</v>
      </c>
      <c r="D93" s="57">
        <f t="shared" si="1"/>
        <v>0.6366293370373586</v>
      </c>
    </row>
    <row r="94" spans="1:4" s="9" customFormat="1" ht="15.75" customHeight="1">
      <c r="A94" s="2" t="s">
        <v>143</v>
      </c>
      <c r="B94" s="12">
        <v>138.52</v>
      </c>
      <c r="C94" s="12">
        <v>150</v>
      </c>
      <c r="D94" s="57">
        <f t="shared" si="1"/>
        <v>1.0828761189719895</v>
      </c>
    </row>
    <row r="95" spans="1:4" s="9" customFormat="1" ht="15.75" customHeight="1">
      <c r="A95" s="2" t="s">
        <v>144</v>
      </c>
      <c r="B95" s="12">
        <v>138.52</v>
      </c>
      <c r="C95" s="30">
        <v>150</v>
      </c>
      <c r="D95" s="57">
        <f t="shared" si="1"/>
        <v>1.0828761189719895</v>
      </c>
    </row>
    <row r="96" spans="1:4" s="9" customFormat="1" ht="15.75" customHeight="1">
      <c r="A96" s="2" t="s">
        <v>145</v>
      </c>
      <c r="B96" s="12">
        <v>761.43</v>
      </c>
      <c r="C96" s="12">
        <v>300</v>
      </c>
      <c r="D96" s="57">
        <f t="shared" si="1"/>
        <v>0.3939955084512037</v>
      </c>
    </row>
    <row r="97" spans="1:4" s="9" customFormat="1" ht="15.75" customHeight="1">
      <c r="A97" s="2" t="s">
        <v>146</v>
      </c>
      <c r="B97" s="12">
        <v>761.43</v>
      </c>
      <c r="C97" s="12">
        <v>300</v>
      </c>
      <c r="D97" s="57">
        <f t="shared" si="1"/>
        <v>0.3939955084512037</v>
      </c>
    </row>
    <row r="98" spans="1:4" s="9" customFormat="1" ht="15.75" customHeight="1">
      <c r="A98" s="2" t="s">
        <v>147</v>
      </c>
      <c r="B98" s="12">
        <v>761.43</v>
      </c>
      <c r="C98" s="30">
        <v>300</v>
      </c>
      <c r="D98" s="57">
        <f t="shared" si="1"/>
        <v>0.3939955084512037</v>
      </c>
    </row>
    <row r="99" spans="1:4" s="9" customFormat="1" ht="15.75" customHeight="1">
      <c r="A99" s="2" t="s">
        <v>148</v>
      </c>
      <c r="B99" s="12">
        <f>B100+B104+B106+B108</f>
        <v>7495.509999999999</v>
      </c>
      <c r="C99" s="12">
        <v>9038.55</v>
      </c>
      <c r="D99" s="57">
        <f t="shared" si="1"/>
        <v>1.2058619093297187</v>
      </c>
    </row>
    <row r="100" spans="1:4" s="9" customFormat="1" ht="15.75" customHeight="1">
      <c r="A100" s="2" t="s">
        <v>149</v>
      </c>
      <c r="B100" s="12">
        <v>2991.52</v>
      </c>
      <c r="C100" s="12">
        <v>4223.78</v>
      </c>
      <c r="D100" s="57">
        <f t="shared" si="1"/>
        <v>1.411917687329518</v>
      </c>
    </row>
    <row r="101" spans="1:4" s="9" customFormat="1" ht="15.75" customHeight="1">
      <c r="A101" s="2" t="s">
        <v>80</v>
      </c>
      <c r="B101" s="12">
        <v>2991.52</v>
      </c>
      <c r="C101" s="30">
        <v>3355</v>
      </c>
      <c r="D101" s="57">
        <f t="shared" si="1"/>
        <v>1.121503449751297</v>
      </c>
    </row>
    <row r="102" spans="1:4" s="9" customFormat="1" ht="15.75" customHeight="1">
      <c r="A102" s="2" t="s">
        <v>187</v>
      </c>
      <c r="B102" s="12"/>
      <c r="C102" s="30">
        <v>665.49</v>
      </c>
      <c r="D102" s="57"/>
    </row>
    <row r="103" spans="1:4" s="9" customFormat="1" ht="15.75" customHeight="1">
      <c r="A103" s="2" t="s">
        <v>188</v>
      </c>
      <c r="B103" s="12"/>
      <c r="C103" s="30">
        <v>203.29</v>
      </c>
      <c r="D103" s="57"/>
    </row>
    <row r="104" spans="1:4" s="9" customFormat="1" ht="15.75" customHeight="1">
      <c r="A104" s="2" t="s">
        <v>150</v>
      </c>
      <c r="B104" s="12">
        <v>1299.12</v>
      </c>
      <c r="C104" s="12">
        <v>1500</v>
      </c>
      <c r="D104" s="57">
        <f t="shared" si="1"/>
        <v>1.1546277480140403</v>
      </c>
    </row>
    <row r="105" spans="1:4" s="9" customFormat="1" ht="15.75" customHeight="1">
      <c r="A105" s="2" t="s">
        <v>151</v>
      </c>
      <c r="B105" s="12">
        <v>1299.12</v>
      </c>
      <c r="C105" s="30">
        <v>1500</v>
      </c>
      <c r="D105" s="57">
        <f t="shared" si="1"/>
        <v>1.1546277480140403</v>
      </c>
    </row>
    <row r="106" spans="1:4" s="9" customFormat="1" ht="15.75" customHeight="1">
      <c r="A106" s="2" t="s">
        <v>152</v>
      </c>
      <c r="B106" s="12">
        <v>1412.49</v>
      </c>
      <c r="C106" s="12">
        <v>1900</v>
      </c>
      <c r="D106" s="57">
        <f t="shared" si="1"/>
        <v>1.345142266493922</v>
      </c>
    </row>
    <row r="107" spans="1:4" s="9" customFormat="1" ht="15.75" customHeight="1">
      <c r="A107" s="2" t="s">
        <v>153</v>
      </c>
      <c r="B107" s="12">
        <v>1412.49</v>
      </c>
      <c r="C107" s="30">
        <v>1900</v>
      </c>
      <c r="D107" s="57">
        <f t="shared" si="1"/>
        <v>1.345142266493922</v>
      </c>
    </row>
    <row r="108" spans="1:4" s="9" customFormat="1" ht="15.75" customHeight="1">
      <c r="A108" s="2" t="s">
        <v>154</v>
      </c>
      <c r="B108" s="12">
        <v>1792.38</v>
      </c>
      <c r="C108" s="12">
        <v>1414.77</v>
      </c>
      <c r="D108" s="57">
        <f t="shared" si="1"/>
        <v>0.789324808355371</v>
      </c>
    </row>
    <row r="109" spans="1:4" s="9" customFormat="1" ht="15.75" customHeight="1">
      <c r="A109" s="2" t="s">
        <v>155</v>
      </c>
      <c r="B109" s="12">
        <v>1792.38</v>
      </c>
      <c r="C109" s="30">
        <v>1414.77</v>
      </c>
      <c r="D109" s="57">
        <f t="shared" si="1"/>
        <v>0.789324808355371</v>
      </c>
    </row>
    <row r="110" spans="1:4" s="9" customFormat="1" ht="15.75" customHeight="1">
      <c r="A110" s="2" t="s">
        <v>156</v>
      </c>
      <c r="B110" s="12">
        <v>93.19</v>
      </c>
      <c r="C110" s="12">
        <v>96</v>
      </c>
      <c r="D110" s="57">
        <f t="shared" si="1"/>
        <v>1.0301534499409808</v>
      </c>
    </row>
    <row r="111" spans="1:4" s="9" customFormat="1" ht="15.75" customHeight="1">
      <c r="A111" s="2" t="s">
        <v>157</v>
      </c>
      <c r="B111" s="12">
        <v>93.19</v>
      </c>
      <c r="C111" s="12">
        <v>96</v>
      </c>
      <c r="D111" s="57">
        <f t="shared" si="1"/>
        <v>1.0301534499409808</v>
      </c>
    </row>
    <row r="112" spans="1:4" s="9" customFormat="1" ht="15.75" customHeight="1">
      <c r="A112" s="2" t="s">
        <v>158</v>
      </c>
      <c r="B112" s="12">
        <v>93.19</v>
      </c>
      <c r="C112" s="30">
        <v>96</v>
      </c>
      <c r="D112" s="57">
        <f t="shared" si="1"/>
        <v>1.0301534499409808</v>
      </c>
    </row>
    <row r="113" spans="1:4" s="9" customFormat="1" ht="15.75" customHeight="1">
      <c r="A113" s="2" t="s">
        <v>159</v>
      </c>
      <c r="B113" s="12">
        <v>7202.63</v>
      </c>
      <c r="C113" s="12">
        <v>7040</v>
      </c>
      <c r="D113" s="57">
        <f t="shared" si="1"/>
        <v>0.9774207476991044</v>
      </c>
    </row>
    <row r="114" spans="1:4" s="9" customFormat="1" ht="15.75" customHeight="1">
      <c r="A114" s="2" t="s">
        <v>160</v>
      </c>
      <c r="B114" s="12">
        <v>7202.63</v>
      </c>
      <c r="C114" s="12">
        <v>7040</v>
      </c>
      <c r="D114" s="57">
        <f t="shared" si="1"/>
        <v>0.9774207476991044</v>
      </c>
    </row>
    <row r="115" spans="1:4" s="9" customFormat="1" ht="15.75" customHeight="1">
      <c r="A115" s="2" t="s">
        <v>161</v>
      </c>
      <c r="B115" s="12">
        <v>7202.63</v>
      </c>
      <c r="C115" s="12">
        <v>7040</v>
      </c>
      <c r="D115" s="57">
        <f t="shared" si="1"/>
        <v>0.9774207476991044</v>
      </c>
    </row>
    <row r="116" spans="1:4" s="9" customFormat="1" ht="15.75" customHeight="1">
      <c r="A116" s="2" t="s">
        <v>162</v>
      </c>
      <c r="B116" s="12">
        <v>671.17</v>
      </c>
      <c r="C116" s="12">
        <v>723.42</v>
      </c>
      <c r="D116" s="57">
        <f t="shared" si="1"/>
        <v>1.0778491291327086</v>
      </c>
    </row>
    <row r="117" spans="1:4" s="9" customFormat="1" ht="15.75" customHeight="1">
      <c r="A117" s="2" t="s">
        <v>163</v>
      </c>
      <c r="B117" s="12">
        <v>648.87</v>
      </c>
      <c r="C117" s="12">
        <v>676.83</v>
      </c>
      <c r="D117" s="57">
        <f t="shared" si="1"/>
        <v>1.0430902954366823</v>
      </c>
    </row>
    <row r="118" spans="1:4" s="9" customFormat="1" ht="15.75" customHeight="1">
      <c r="A118" s="2" t="s">
        <v>164</v>
      </c>
      <c r="B118" s="12">
        <v>446.5</v>
      </c>
      <c r="C118" s="30">
        <v>470.63</v>
      </c>
      <c r="D118" s="57">
        <f t="shared" si="1"/>
        <v>1.0540425531914894</v>
      </c>
    </row>
    <row r="119" spans="1:4" s="9" customFormat="1" ht="15.75" customHeight="1">
      <c r="A119" s="2" t="s">
        <v>189</v>
      </c>
      <c r="B119" s="12">
        <v>202.37</v>
      </c>
      <c r="C119" s="30">
        <v>206.2</v>
      </c>
      <c r="D119" s="57">
        <f t="shared" si="1"/>
        <v>1.0189257300983348</v>
      </c>
    </row>
    <row r="120" spans="1:4" s="9" customFormat="1" ht="15.75" customHeight="1">
      <c r="A120" s="2" t="s">
        <v>190</v>
      </c>
      <c r="B120" s="12">
        <v>22.3</v>
      </c>
      <c r="C120" s="30">
        <v>46.59</v>
      </c>
      <c r="D120" s="57">
        <f t="shared" si="1"/>
        <v>2.089237668161435</v>
      </c>
    </row>
    <row r="121" spans="1:4" s="9" customFormat="1" ht="15.75" customHeight="1">
      <c r="A121" s="2" t="s">
        <v>191</v>
      </c>
      <c r="B121" s="12">
        <v>22.3</v>
      </c>
      <c r="C121" s="30">
        <v>46.59</v>
      </c>
      <c r="D121" s="57"/>
    </row>
    <row r="122" spans="1:4" s="9" customFormat="1" ht="15.75" customHeight="1">
      <c r="A122" s="2" t="s">
        <v>165</v>
      </c>
      <c r="B122" s="12">
        <v>147.49</v>
      </c>
      <c r="C122" s="12">
        <v>173</v>
      </c>
      <c r="D122" s="57">
        <f t="shared" si="1"/>
        <v>1.172960878703641</v>
      </c>
    </row>
    <row r="123" spans="1:4" s="9" customFormat="1" ht="15.75" customHeight="1">
      <c r="A123" s="2" t="s">
        <v>166</v>
      </c>
      <c r="B123" s="12">
        <v>147.49</v>
      </c>
      <c r="C123" s="12">
        <v>173</v>
      </c>
      <c r="D123" s="57">
        <f t="shared" si="1"/>
        <v>1.172960878703641</v>
      </c>
    </row>
    <row r="124" spans="1:4" s="9" customFormat="1" ht="15.75" customHeight="1">
      <c r="A124" s="2" t="s">
        <v>167</v>
      </c>
      <c r="B124" s="12">
        <v>147.49</v>
      </c>
      <c r="C124" s="30">
        <v>173</v>
      </c>
      <c r="D124" s="57">
        <f t="shared" si="1"/>
        <v>1.172960878703641</v>
      </c>
    </row>
    <row r="125" spans="1:4" s="9" customFormat="1" ht="1.5" customHeight="1">
      <c r="A125" s="38"/>
      <c r="B125" s="30"/>
      <c r="C125" s="30"/>
      <c r="D125" s="57" t="e">
        <f t="shared" si="1"/>
        <v>#DIV/0!</v>
      </c>
    </row>
    <row r="126" spans="1:4" s="9" customFormat="1" ht="15.75" customHeight="1" hidden="1">
      <c r="A126" s="38"/>
      <c r="B126" s="30"/>
      <c r="C126" s="30"/>
      <c r="D126" s="57" t="e">
        <f t="shared" si="1"/>
        <v>#DIV/0!</v>
      </c>
    </row>
    <row r="127" spans="1:4" s="9" customFormat="1" ht="15.75" customHeight="1" hidden="1">
      <c r="A127" s="38"/>
      <c r="B127" s="30"/>
      <c r="C127" s="30"/>
      <c r="D127" s="57" t="e">
        <f t="shared" si="1"/>
        <v>#DIV/0!</v>
      </c>
    </row>
    <row r="128" spans="1:4" s="9" customFormat="1" ht="15.75" customHeight="1" hidden="1">
      <c r="A128" s="38"/>
      <c r="B128" s="30"/>
      <c r="C128" s="30"/>
      <c r="D128" s="57" t="e">
        <f t="shared" si="1"/>
        <v>#DIV/0!</v>
      </c>
    </row>
    <row r="129" spans="1:4" s="9" customFormat="1" ht="15.75" customHeight="1" hidden="1">
      <c r="A129" s="38"/>
      <c r="B129" s="30"/>
      <c r="C129" s="30"/>
      <c r="D129" s="57" t="e">
        <f t="shared" si="1"/>
        <v>#DIV/0!</v>
      </c>
    </row>
    <row r="130" spans="1:4" s="9" customFormat="1" ht="15.75" customHeight="1" hidden="1">
      <c r="A130" s="38"/>
      <c r="B130" s="30"/>
      <c r="C130" s="30"/>
      <c r="D130" s="57" t="e">
        <f t="shared" si="1"/>
        <v>#DIV/0!</v>
      </c>
    </row>
    <row r="131" spans="1:4" s="9" customFormat="1" ht="15.75" customHeight="1" hidden="1">
      <c r="A131" s="38"/>
      <c r="B131" s="30"/>
      <c r="C131" s="30"/>
      <c r="D131" s="57" t="e">
        <f t="shared" si="1"/>
        <v>#DIV/0!</v>
      </c>
    </row>
    <row r="132" spans="1:4" s="9" customFormat="1" ht="3" customHeight="1" hidden="1">
      <c r="A132" s="38"/>
      <c r="B132" s="30"/>
      <c r="C132" s="30"/>
      <c r="D132" s="57" t="e">
        <f t="shared" si="1"/>
        <v>#DIV/0!</v>
      </c>
    </row>
    <row r="133" spans="1:4" s="9" customFormat="1" ht="15.75" customHeight="1" hidden="1">
      <c r="A133" s="38"/>
      <c r="B133" s="30"/>
      <c r="C133" s="30"/>
      <c r="D133" s="57" t="e">
        <f t="shared" si="1"/>
        <v>#DIV/0!</v>
      </c>
    </row>
    <row r="134" spans="1:4" s="9" customFormat="1" ht="15.75" customHeight="1" hidden="1">
      <c r="A134" s="38"/>
      <c r="B134" s="30"/>
      <c r="C134" s="30"/>
      <c r="D134" s="57" t="e">
        <f t="shared" si="1"/>
        <v>#DIV/0!</v>
      </c>
    </row>
    <row r="135" spans="1:4" s="9" customFormat="1" ht="15.75" customHeight="1" hidden="1">
      <c r="A135" s="38"/>
      <c r="B135" s="30"/>
      <c r="C135" s="30"/>
      <c r="D135" s="57" t="e">
        <f t="shared" si="1"/>
        <v>#DIV/0!</v>
      </c>
    </row>
    <row r="136" spans="1:4" s="9" customFormat="1" ht="15.75" customHeight="1" hidden="1">
      <c r="A136" s="38"/>
      <c r="B136" s="30"/>
      <c r="C136" s="30"/>
      <c r="D136" s="57" t="e">
        <f t="shared" si="1"/>
        <v>#DIV/0!</v>
      </c>
    </row>
    <row r="137" spans="1:4" s="9" customFormat="1" ht="15.75" customHeight="1" hidden="1">
      <c r="A137" s="38"/>
      <c r="B137" s="30"/>
      <c r="C137" s="30"/>
      <c r="D137" s="57" t="e">
        <f t="shared" si="1"/>
        <v>#DIV/0!</v>
      </c>
    </row>
    <row r="138" spans="1:4" s="9" customFormat="1" ht="15.75" customHeight="1" hidden="1">
      <c r="A138" s="38"/>
      <c r="B138" s="30"/>
      <c r="C138" s="30"/>
      <c r="D138" s="57" t="e">
        <f t="shared" si="1"/>
        <v>#DIV/0!</v>
      </c>
    </row>
    <row r="139" spans="1:4" s="9" customFormat="1" ht="15.75" customHeight="1" hidden="1">
      <c r="A139" s="38"/>
      <c r="B139" s="30"/>
      <c r="C139" s="30"/>
      <c r="D139" s="57" t="e">
        <f t="shared" si="1"/>
        <v>#DIV/0!</v>
      </c>
    </row>
    <row r="140" spans="1:4" s="9" customFormat="1" ht="15.75" customHeight="1" hidden="1">
      <c r="A140" s="38"/>
      <c r="B140" s="30"/>
      <c r="C140" s="30"/>
      <c r="D140" s="57" t="e">
        <f t="shared" si="1"/>
        <v>#DIV/0!</v>
      </c>
    </row>
    <row r="141" spans="1:4" s="9" customFormat="1" ht="15.75" customHeight="1" hidden="1">
      <c r="A141" s="38"/>
      <c r="B141" s="30"/>
      <c r="C141" s="30"/>
      <c r="D141" s="57" t="e">
        <f t="shared" si="1"/>
        <v>#DIV/0!</v>
      </c>
    </row>
    <row r="142" spans="1:4" s="9" customFormat="1" ht="15.75" customHeight="1" hidden="1">
      <c r="A142" s="38"/>
      <c r="B142" s="30"/>
      <c r="C142" s="30"/>
      <c r="D142" s="57" t="e">
        <f t="shared" si="1"/>
        <v>#DIV/0!</v>
      </c>
    </row>
    <row r="143" spans="1:4" s="9" customFormat="1" ht="15.75" customHeight="1">
      <c r="A143" s="38" t="s">
        <v>171</v>
      </c>
      <c r="B143" s="30"/>
      <c r="C143" s="30">
        <v>700</v>
      </c>
      <c r="D143" s="57"/>
    </row>
    <row r="144" spans="1:4" s="9" customFormat="1" ht="15.75" customHeight="1">
      <c r="A144" s="6" t="s">
        <v>28</v>
      </c>
      <c r="B144" s="30"/>
      <c r="C144" s="30"/>
      <c r="D144" s="57"/>
    </row>
    <row r="145" spans="1:4" s="9" customFormat="1" ht="15.75" customHeight="1">
      <c r="A145" s="6" t="s">
        <v>22</v>
      </c>
      <c r="B145" s="30"/>
      <c r="C145" s="30"/>
      <c r="D145" s="57"/>
    </row>
    <row r="146" spans="1:4" s="9" customFormat="1" ht="15.75" customHeight="1">
      <c r="A146" s="6"/>
      <c r="B146" s="63"/>
      <c r="C146" s="63"/>
      <c r="D146" s="30"/>
    </row>
    <row r="147" spans="1:4" s="9" customFormat="1" ht="15.75" customHeight="1">
      <c r="A147" s="31"/>
      <c r="B147" s="63"/>
      <c r="C147" s="63"/>
      <c r="D147" s="30"/>
    </row>
    <row r="148" spans="1:4" s="9" customFormat="1" ht="15.75" customHeight="1">
      <c r="A148" s="16"/>
      <c r="B148" s="30"/>
      <c r="C148" s="30"/>
      <c r="D148" s="30"/>
    </row>
    <row r="149" spans="1:4" s="9" customFormat="1" ht="15.75" customHeight="1">
      <c r="A149" s="7" t="s">
        <v>65</v>
      </c>
      <c r="B149" s="28"/>
      <c r="C149" s="28"/>
      <c r="D149" s="28"/>
    </row>
    <row r="151" ht="14.25">
      <c r="D151" s="8"/>
    </row>
    <row r="152" ht="14.25">
      <c r="D152" s="8"/>
    </row>
    <row r="153" ht="14.25">
      <c r="C153" s="8"/>
    </row>
  </sheetData>
  <mergeCells count="5">
    <mergeCell ref="A2:D2"/>
    <mergeCell ref="A5:A6"/>
    <mergeCell ref="B5:B6"/>
    <mergeCell ref="D5:D6"/>
    <mergeCell ref="C5:C6"/>
  </mergeCells>
  <printOptions/>
  <pageMargins left="0.23" right="0.17" top="0.3" bottom="0.33" header="0.27" footer="0.37"/>
  <pageSetup firstPageNumber="1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2:E30"/>
  <sheetViews>
    <sheetView workbookViewId="0" topLeftCell="A1">
      <selection activeCell="D11" sqref="D11"/>
    </sheetView>
  </sheetViews>
  <sheetFormatPr defaultColWidth="9.00390625" defaultRowHeight="14.25"/>
  <cols>
    <col min="1" max="1" width="40.25390625" style="0" customWidth="1"/>
    <col min="2" max="5" width="14.125" style="0" customWidth="1"/>
    <col min="6" max="6" width="13.875" style="0" customWidth="1"/>
  </cols>
  <sheetData>
    <row r="1" ht="21" customHeight="1"/>
    <row r="2" spans="1:5" ht="22.5">
      <c r="A2" s="70" t="s">
        <v>177</v>
      </c>
      <c r="B2" s="70"/>
      <c r="C2" s="70"/>
      <c r="D2" s="70"/>
      <c r="E2" s="70"/>
    </row>
    <row r="3" spans="1:5" s="9" customFormat="1" ht="15.75" customHeight="1">
      <c r="A3" s="15"/>
      <c r="B3" s="15"/>
      <c r="C3" s="15"/>
      <c r="D3" s="15"/>
      <c r="E3" s="5" t="s">
        <v>66</v>
      </c>
    </row>
    <row r="4" spans="1:5" s="9" customFormat="1" ht="15.75" customHeight="1">
      <c r="A4" s="10"/>
      <c r="B4" s="10"/>
      <c r="C4" s="10"/>
      <c r="D4" s="10"/>
      <c r="E4" s="5" t="s">
        <v>76</v>
      </c>
    </row>
    <row r="5" spans="1:5" s="27" customFormat="1" ht="15.75" customHeight="1">
      <c r="A5" s="71" t="s">
        <v>73</v>
      </c>
      <c r="B5" s="71" t="s">
        <v>69</v>
      </c>
      <c r="C5" s="71" t="s">
        <v>70</v>
      </c>
      <c r="D5" s="71" t="s">
        <v>38</v>
      </c>
      <c r="E5" s="71" t="s">
        <v>71</v>
      </c>
    </row>
    <row r="6" spans="1:5" s="27" customFormat="1" ht="15.75" customHeight="1">
      <c r="A6" s="71"/>
      <c r="B6" s="71"/>
      <c r="C6" s="71"/>
      <c r="D6" s="71"/>
      <c r="E6" s="71"/>
    </row>
    <row r="7" spans="1:5" s="9" customFormat="1" ht="15.75" customHeight="1">
      <c r="A7" s="6" t="s">
        <v>33</v>
      </c>
      <c r="B7" s="22">
        <v>14493</v>
      </c>
      <c r="C7" s="22">
        <v>693.99</v>
      </c>
      <c r="D7" s="22">
        <v>693.99</v>
      </c>
      <c r="E7" s="22">
        <v>100</v>
      </c>
    </row>
    <row r="8" spans="1:5" s="9" customFormat="1" ht="15.75" customHeight="1">
      <c r="A8" s="29" t="s">
        <v>34</v>
      </c>
      <c r="B8" s="22">
        <v>14493</v>
      </c>
      <c r="C8" s="22">
        <v>693.99</v>
      </c>
      <c r="D8" s="22">
        <v>693.99</v>
      </c>
      <c r="E8" s="22">
        <v>100</v>
      </c>
    </row>
    <row r="9" spans="1:5" s="9" customFormat="1" ht="15.75" customHeight="1">
      <c r="A9" s="29"/>
      <c r="B9" s="22"/>
      <c r="C9" s="22"/>
      <c r="D9" s="22"/>
      <c r="E9" s="22"/>
    </row>
    <row r="10" spans="1:5" s="9" customFormat="1" ht="15.75" customHeight="1">
      <c r="A10" s="6"/>
      <c r="B10" s="22"/>
      <c r="C10" s="22"/>
      <c r="D10" s="22"/>
      <c r="E10" s="22"/>
    </row>
    <row r="11" spans="1:5" s="9" customFormat="1" ht="15.75" customHeight="1">
      <c r="A11" s="3" t="s">
        <v>75</v>
      </c>
      <c r="B11" s="22"/>
      <c r="C11" s="22"/>
      <c r="D11" s="22"/>
      <c r="E11" s="22"/>
    </row>
    <row r="12" spans="1:5" s="9" customFormat="1" ht="15.75" customHeight="1">
      <c r="A12" s="3" t="s">
        <v>32</v>
      </c>
      <c r="B12" s="22"/>
      <c r="C12" s="22"/>
      <c r="D12" s="22"/>
      <c r="E12" s="22"/>
    </row>
    <row r="13" spans="1:5" s="9" customFormat="1" ht="15.75" customHeight="1">
      <c r="A13" s="11"/>
      <c r="B13" s="22"/>
      <c r="C13" s="22"/>
      <c r="D13" s="22"/>
      <c r="E13" s="22"/>
    </row>
    <row r="14" spans="1:5" s="9" customFormat="1" ht="15.75" customHeight="1">
      <c r="A14" s="23"/>
      <c r="B14" s="22"/>
      <c r="C14" s="22"/>
      <c r="D14" s="22"/>
      <c r="E14" s="22"/>
    </row>
    <row r="15" spans="1:5" s="9" customFormat="1" ht="15.75" customHeight="1">
      <c r="A15" s="11"/>
      <c r="B15" s="22"/>
      <c r="C15" s="22"/>
      <c r="D15" s="22"/>
      <c r="E15" s="22"/>
    </row>
    <row r="16" spans="1:5" s="9" customFormat="1" ht="15.75" customHeight="1">
      <c r="A16" s="23"/>
      <c r="B16" s="22"/>
      <c r="C16" s="22"/>
      <c r="D16" s="22"/>
      <c r="E16" s="22"/>
    </row>
    <row r="17" spans="1:5" s="9" customFormat="1" ht="15.75" customHeight="1">
      <c r="A17" s="23"/>
      <c r="B17" s="22"/>
      <c r="C17" s="22"/>
      <c r="D17" s="24"/>
      <c r="E17" s="22"/>
    </row>
    <row r="18" spans="1:5" s="9" customFormat="1" ht="15.75" customHeight="1">
      <c r="A18" s="23"/>
      <c r="B18" s="22"/>
      <c r="C18" s="22"/>
      <c r="D18" s="24"/>
      <c r="E18" s="22"/>
    </row>
    <row r="19" spans="1:5" s="9" customFormat="1" ht="15.75" customHeight="1">
      <c r="A19" s="23"/>
      <c r="B19" s="22"/>
      <c r="C19" s="22"/>
      <c r="D19" s="24"/>
      <c r="E19" s="22"/>
    </row>
    <row r="20" spans="1:5" s="9" customFormat="1" ht="15.75" customHeight="1">
      <c r="A20" s="6"/>
      <c r="B20" s="24"/>
      <c r="C20" s="24"/>
      <c r="D20" s="24"/>
      <c r="E20" s="22"/>
    </row>
    <row r="21" spans="1:5" s="9" customFormat="1" ht="15.75" customHeight="1">
      <c r="A21" s="6"/>
      <c r="B21" s="24"/>
      <c r="C21" s="24"/>
      <c r="D21" s="24"/>
      <c r="E21" s="24"/>
    </row>
    <row r="22" spans="1:5" s="9" customFormat="1" ht="15.75" customHeight="1">
      <c r="A22" s="6"/>
      <c r="B22" s="24"/>
      <c r="C22" s="24"/>
      <c r="D22" s="24"/>
      <c r="E22" s="24"/>
    </row>
    <row r="23" spans="1:5" s="9" customFormat="1" ht="15.75" customHeight="1">
      <c r="A23" s="11"/>
      <c r="B23" s="24"/>
      <c r="C23" s="24"/>
      <c r="D23" s="24"/>
      <c r="E23" s="24"/>
    </row>
    <row r="24" spans="1:5" s="9" customFormat="1" ht="15.75" customHeight="1">
      <c r="A24" s="11"/>
      <c r="B24" s="24"/>
      <c r="C24" s="24"/>
      <c r="D24" s="24"/>
      <c r="E24" s="24"/>
    </row>
    <row r="25" spans="1:5" s="9" customFormat="1" ht="15.75" customHeight="1">
      <c r="A25" s="11"/>
      <c r="B25" s="24"/>
      <c r="C25" s="24"/>
      <c r="D25" s="24"/>
      <c r="E25" s="24"/>
    </row>
    <row r="26" spans="1:5" s="9" customFormat="1" ht="15.75" customHeight="1">
      <c r="A26" s="7" t="s">
        <v>17</v>
      </c>
      <c r="B26" s="22"/>
      <c r="C26" s="22"/>
      <c r="D26" s="22"/>
      <c r="E26" s="22"/>
    </row>
    <row r="27" ht="14.25">
      <c r="E27" s="8"/>
    </row>
    <row r="28" ht="14.25">
      <c r="D28" s="8"/>
    </row>
    <row r="29" ht="14.25">
      <c r="D29" s="8"/>
    </row>
    <row r="30" ht="14.25">
      <c r="C30" s="8"/>
    </row>
  </sheetData>
  <mergeCells count="6">
    <mergeCell ref="A2:E2"/>
    <mergeCell ref="A5:A6"/>
    <mergeCell ref="B5:B6"/>
    <mergeCell ref="D5:D6"/>
    <mergeCell ref="E5:E6"/>
    <mergeCell ref="C5:C6"/>
  </mergeCells>
  <printOptions/>
  <pageMargins left="1.44" right="0.17" top="0.3" bottom="0.33" header="0.27" footer="0.37"/>
  <pageSetup firstPageNumber="1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3"/>
  <dimension ref="A2:E28"/>
  <sheetViews>
    <sheetView workbookViewId="0" topLeftCell="A1">
      <selection activeCell="C10" sqref="C10"/>
    </sheetView>
  </sheetViews>
  <sheetFormatPr defaultColWidth="9.00390625" defaultRowHeight="14.25"/>
  <cols>
    <col min="1" max="1" width="45.75390625" style="0" customWidth="1"/>
    <col min="2" max="5" width="14.125" style="0" customWidth="1"/>
    <col min="6" max="6" width="13.875" style="0" customWidth="1"/>
  </cols>
  <sheetData>
    <row r="1" ht="21" customHeight="1"/>
    <row r="2" spans="1:5" ht="22.5">
      <c r="A2" s="70" t="s">
        <v>178</v>
      </c>
      <c r="B2" s="70"/>
      <c r="C2" s="70"/>
      <c r="D2" s="70"/>
      <c r="E2" s="70"/>
    </row>
    <row r="3" spans="1:5" s="9" customFormat="1" ht="15.75" customHeight="1">
      <c r="A3" s="15"/>
      <c r="B3" s="15"/>
      <c r="C3" s="15"/>
      <c r="D3" s="15"/>
      <c r="E3" s="5" t="s">
        <v>67</v>
      </c>
    </row>
    <row r="4" s="9" customFormat="1" ht="15.75" customHeight="1">
      <c r="E4" s="5" t="s">
        <v>76</v>
      </c>
    </row>
    <row r="5" spans="1:5" s="27" customFormat="1" ht="15.75" customHeight="1">
      <c r="A5" s="71" t="s">
        <v>73</v>
      </c>
      <c r="B5" s="71" t="s">
        <v>69</v>
      </c>
      <c r="C5" s="71" t="s">
        <v>70</v>
      </c>
      <c r="D5" s="71" t="s">
        <v>38</v>
      </c>
      <c r="E5" s="71" t="s">
        <v>71</v>
      </c>
    </row>
    <row r="6" spans="1:5" s="27" customFormat="1" ht="15.75" customHeight="1">
      <c r="A6" s="71"/>
      <c r="B6" s="71"/>
      <c r="C6" s="71"/>
      <c r="D6" s="71"/>
      <c r="E6" s="71"/>
    </row>
    <row r="7" spans="1:5" s="9" customFormat="1" ht="15.75" customHeight="1">
      <c r="A7" s="3" t="s">
        <v>72</v>
      </c>
      <c r="B7" s="22">
        <v>14493</v>
      </c>
      <c r="C7" s="22">
        <v>693.99</v>
      </c>
      <c r="D7" s="22">
        <v>693.99</v>
      </c>
      <c r="E7" s="28">
        <v>100</v>
      </c>
    </row>
    <row r="8" spans="1:5" s="9" customFormat="1" ht="15.75" customHeight="1">
      <c r="A8" s="38" t="s">
        <v>30</v>
      </c>
      <c r="B8" s="22">
        <v>14493</v>
      </c>
      <c r="C8" s="22">
        <v>693.99</v>
      </c>
      <c r="D8" s="22">
        <v>693.99</v>
      </c>
      <c r="E8" s="28">
        <v>100</v>
      </c>
    </row>
    <row r="9" spans="1:5" s="9" customFormat="1" ht="15.75" customHeight="1">
      <c r="A9" s="38"/>
      <c r="B9" s="28"/>
      <c r="C9" s="28"/>
      <c r="D9" s="28"/>
      <c r="E9" s="28"/>
    </row>
    <row r="10" spans="1:5" s="9" customFormat="1" ht="15.75" customHeight="1">
      <c r="A10" s="38"/>
      <c r="B10" s="28"/>
      <c r="C10" s="28"/>
      <c r="D10" s="28"/>
      <c r="E10" s="28"/>
    </row>
    <row r="11" spans="1:5" s="9" customFormat="1" ht="15.75" customHeight="1">
      <c r="A11" s="6" t="s">
        <v>16</v>
      </c>
      <c r="B11" s="30"/>
      <c r="C11" s="30"/>
      <c r="D11" s="30"/>
      <c r="E11" s="28"/>
    </row>
    <row r="12" spans="1:5" s="9" customFormat="1" ht="15.75" customHeight="1">
      <c r="A12" s="6"/>
      <c r="B12" s="30"/>
      <c r="C12" s="30"/>
      <c r="D12" s="30"/>
      <c r="E12" s="28"/>
    </row>
    <row r="13" spans="1:5" s="9" customFormat="1" ht="15.75" customHeight="1">
      <c r="A13" s="6"/>
      <c r="B13" s="30"/>
      <c r="C13" s="30"/>
      <c r="D13" s="30"/>
      <c r="E13" s="28"/>
    </row>
    <row r="14" spans="1:5" s="9" customFormat="1" ht="15.75" customHeight="1">
      <c r="A14" s="6"/>
      <c r="B14" s="30"/>
      <c r="C14" s="30"/>
      <c r="D14" s="30"/>
      <c r="E14" s="28"/>
    </row>
    <row r="15" spans="1:5" s="9" customFormat="1" ht="15.75" customHeight="1">
      <c r="A15" s="6"/>
      <c r="B15" s="30"/>
      <c r="C15" s="30"/>
      <c r="D15" s="30"/>
      <c r="E15" s="28"/>
    </row>
    <row r="16" spans="1:5" s="9" customFormat="1" ht="15.75" customHeight="1">
      <c r="A16" s="6"/>
      <c r="B16" s="30"/>
      <c r="C16" s="30"/>
      <c r="D16" s="30"/>
      <c r="E16" s="28"/>
    </row>
    <row r="17" spans="1:5" s="9" customFormat="1" ht="15.75" customHeight="1">
      <c r="A17" s="6"/>
      <c r="B17" s="30"/>
      <c r="C17" s="30"/>
      <c r="D17" s="30"/>
      <c r="E17" s="28"/>
    </row>
    <row r="18" spans="1:5" s="9" customFormat="1" ht="15.75" customHeight="1">
      <c r="A18" s="6"/>
      <c r="B18" s="30"/>
      <c r="C18" s="30"/>
      <c r="D18" s="30"/>
      <c r="E18" s="28"/>
    </row>
    <row r="19" spans="1:5" s="9" customFormat="1" ht="15.75" customHeight="1">
      <c r="A19" s="6"/>
      <c r="B19" s="30"/>
      <c r="C19" s="30"/>
      <c r="D19" s="30"/>
      <c r="E19" s="28"/>
    </row>
    <row r="20" spans="1:5" s="9" customFormat="1" ht="15.75" customHeight="1">
      <c r="A20" s="6"/>
      <c r="B20" s="30"/>
      <c r="C20" s="30"/>
      <c r="D20" s="30"/>
      <c r="E20" s="28"/>
    </row>
    <row r="21" spans="1:5" s="9" customFormat="1" ht="15.75" customHeight="1">
      <c r="A21" s="6"/>
      <c r="B21" s="30"/>
      <c r="C21" s="30"/>
      <c r="D21" s="25"/>
      <c r="E21" s="28"/>
    </row>
    <row r="22" spans="1:5" s="9" customFormat="1" ht="15.75" customHeight="1">
      <c r="A22" s="6"/>
      <c r="B22" s="30"/>
      <c r="C22" s="30"/>
      <c r="D22" s="30"/>
      <c r="E22" s="28"/>
    </row>
    <row r="23" spans="1:5" s="9" customFormat="1" ht="15.75" customHeight="1">
      <c r="A23" s="16"/>
      <c r="B23" s="30"/>
      <c r="C23" s="30"/>
      <c r="D23" s="30"/>
      <c r="E23" s="30"/>
    </row>
    <row r="24" spans="1:5" s="9" customFormat="1" ht="15.75" customHeight="1">
      <c r="A24" s="7" t="s">
        <v>17</v>
      </c>
      <c r="B24" s="28"/>
      <c r="C24" s="28"/>
      <c r="D24" s="28"/>
      <c r="E24" s="28"/>
    </row>
    <row r="25" ht="14.25">
      <c r="E25" s="8"/>
    </row>
    <row r="26" ht="14.25">
      <c r="D26" s="8"/>
    </row>
    <row r="27" ht="14.25">
      <c r="D27" s="8"/>
    </row>
    <row r="28" ht="14.25">
      <c r="C28" s="8"/>
    </row>
  </sheetData>
  <mergeCells count="6">
    <mergeCell ref="A2:E2"/>
    <mergeCell ref="A5:A6"/>
    <mergeCell ref="B5:B6"/>
    <mergeCell ref="D5:D6"/>
    <mergeCell ref="E5:E6"/>
    <mergeCell ref="C5:C6"/>
  </mergeCells>
  <printOptions/>
  <pageMargins left="0.23" right="0.17" top="0.3" bottom="0.33" header="0.27" footer="0.37"/>
  <pageSetup firstPageNumber="1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6"/>
  <dimension ref="A2:D26"/>
  <sheetViews>
    <sheetView workbookViewId="0" topLeftCell="A1">
      <selection activeCell="C11" sqref="C11"/>
    </sheetView>
  </sheetViews>
  <sheetFormatPr defaultColWidth="9.00390625" defaultRowHeight="14.25"/>
  <cols>
    <col min="1" max="1" width="36.00390625" style="0" customWidth="1"/>
    <col min="2" max="4" width="17.125" style="0" customWidth="1"/>
    <col min="5" max="5" width="13.875" style="0" customWidth="1"/>
  </cols>
  <sheetData>
    <row r="1" ht="21" customHeight="1"/>
    <row r="2" spans="1:4" ht="22.5">
      <c r="A2" s="70" t="s">
        <v>179</v>
      </c>
      <c r="B2" s="70"/>
      <c r="C2" s="70"/>
      <c r="D2" s="70"/>
    </row>
    <row r="3" spans="1:4" s="9" customFormat="1" ht="15.75" customHeight="1">
      <c r="A3" s="15"/>
      <c r="B3" s="15"/>
      <c r="C3" s="15"/>
      <c r="D3" s="5" t="s">
        <v>64</v>
      </c>
    </row>
    <row r="4" s="9" customFormat="1" ht="15.75" customHeight="1">
      <c r="D4" s="5" t="s">
        <v>76</v>
      </c>
    </row>
    <row r="5" spans="1:4" s="27" customFormat="1" ht="15.75" customHeight="1">
      <c r="A5" s="71" t="s">
        <v>73</v>
      </c>
      <c r="B5" s="71" t="s">
        <v>29</v>
      </c>
      <c r="C5" s="71" t="s">
        <v>37</v>
      </c>
      <c r="D5" s="71" t="s">
        <v>19</v>
      </c>
    </row>
    <row r="6" spans="1:4" s="27" customFormat="1" ht="15.75" customHeight="1">
      <c r="A6" s="71"/>
      <c r="B6" s="71"/>
      <c r="C6" s="71"/>
      <c r="D6" s="71"/>
    </row>
    <row r="7" spans="1:4" s="9" customFormat="1" ht="15.75" customHeight="1">
      <c r="A7" s="6" t="s">
        <v>33</v>
      </c>
      <c r="B7" s="22">
        <v>693.99</v>
      </c>
      <c r="C7" s="28">
        <v>16005</v>
      </c>
      <c r="D7" s="57">
        <f>C7/B7</f>
        <v>23.06229196386115</v>
      </c>
    </row>
    <row r="8" spans="1:4" s="9" customFormat="1" ht="15.75" customHeight="1">
      <c r="A8" s="29" t="s">
        <v>34</v>
      </c>
      <c r="B8" s="22">
        <v>693.99</v>
      </c>
      <c r="C8" s="28">
        <v>16005</v>
      </c>
      <c r="D8" s="57">
        <f>C8/B8</f>
        <v>23.06229196386115</v>
      </c>
    </row>
    <row r="9" spans="1:4" s="9" customFormat="1" ht="15.75" customHeight="1">
      <c r="A9" s="29"/>
      <c r="B9" s="28"/>
      <c r="C9" s="28"/>
      <c r="D9" s="28"/>
    </row>
    <row r="10" spans="1:4" s="9" customFormat="1" ht="15.75" customHeight="1">
      <c r="A10" s="6"/>
      <c r="B10" s="28"/>
      <c r="C10" s="28"/>
      <c r="D10" s="28"/>
    </row>
    <row r="11" spans="1:4" s="9" customFormat="1" ht="15.75" customHeight="1">
      <c r="A11" s="3" t="s">
        <v>75</v>
      </c>
      <c r="B11" s="28"/>
      <c r="C11" s="28"/>
      <c r="D11" s="28"/>
    </row>
    <row r="12" spans="1:4" s="9" customFormat="1" ht="15.75" customHeight="1">
      <c r="A12" s="3" t="s">
        <v>32</v>
      </c>
      <c r="B12" s="28"/>
      <c r="C12" s="28"/>
      <c r="D12" s="28"/>
    </row>
    <row r="13" spans="1:4" s="9" customFormat="1" ht="15.75" customHeight="1">
      <c r="A13" s="6"/>
      <c r="B13" s="18"/>
      <c r="C13" s="18"/>
      <c r="D13" s="28"/>
    </row>
    <row r="14" spans="1:4" s="9" customFormat="1" ht="15.75" customHeight="1">
      <c r="A14" s="32"/>
      <c r="B14" s="18"/>
      <c r="C14" s="18"/>
      <c r="D14" s="28"/>
    </row>
    <row r="15" spans="1:4" s="9" customFormat="1" ht="15.75" customHeight="1">
      <c r="A15" s="6"/>
      <c r="B15" s="30"/>
      <c r="C15" s="30"/>
      <c r="D15" s="30"/>
    </row>
    <row r="16" spans="1:4" s="9" customFormat="1" ht="15.75" customHeight="1">
      <c r="A16" s="6"/>
      <c r="B16" s="30"/>
      <c r="C16" s="30"/>
      <c r="D16" s="30"/>
    </row>
    <row r="17" spans="1:4" s="9" customFormat="1" ht="15.75" customHeight="1">
      <c r="A17" s="16"/>
      <c r="B17" s="30"/>
      <c r="C17" s="30"/>
      <c r="D17" s="30"/>
    </row>
    <row r="18" spans="1:4" s="9" customFormat="1" ht="15.75" customHeight="1">
      <c r="A18" s="16"/>
      <c r="B18" s="30"/>
      <c r="C18" s="30"/>
      <c r="D18" s="30"/>
    </row>
    <row r="19" spans="1:4" s="9" customFormat="1" ht="15.75" customHeight="1">
      <c r="A19" s="16"/>
      <c r="B19" s="30"/>
      <c r="C19" s="30"/>
      <c r="D19" s="30"/>
    </row>
    <row r="20" spans="1:4" s="9" customFormat="1" ht="15.75" customHeight="1">
      <c r="A20" s="16"/>
      <c r="B20" s="30"/>
      <c r="C20" s="30"/>
      <c r="D20" s="30"/>
    </row>
    <row r="21" spans="1:4" s="9" customFormat="1" ht="15.75" customHeight="1">
      <c r="A21" s="16"/>
      <c r="B21" s="30"/>
      <c r="C21" s="30"/>
      <c r="D21" s="30"/>
    </row>
    <row r="22" spans="1:4" s="9" customFormat="1" ht="15.75" customHeight="1">
      <c r="A22" s="7" t="s">
        <v>17</v>
      </c>
      <c r="B22" s="28"/>
      <c r="C22" s="28"/>
      <c r="D22" s="28"/>
    </row>
    <row r="23" ht="14.25">
      <c r="D23" s="8"/>
    </row>
    <row r="26" ht="14.25">
      <c r="C26" s="8"/>
    </row>
  </sheetData>
  <mergeCells count="5">
    <mergeCell ref="A2:D2"/>
    <mergeCell ref="A5:A6"/>
    <mergeCell ref="B5:B6"/>
    <mergeCell ref="D5:D6"/>
    <mergeCell ref="C5:C6"/>
  </mergeCells>
  <printOptions/>
  <pageMargins left="0.23" right="0.17" top="0.3" bottom="0.33" header="0.27" footer="0.37"/>
  <pageSetup firstPageNumber="1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5"/>
  <dimension ref="A2:D28"/>
  <sheetViews>
    <sheetView workbookViewId="0" topLeftCell="A1">
      <selection activeCell="E30" sqref="E30"/>
    </sheetView>
  </sheetViews>
  <sheetFormatPr defaultColWidth="9.00390625" defaultRowHeight="14.25"/>
  <cols>
    <col min="1" max="1" width="46.375" style="0" customWidth="1"/>
    <col min="2" max="4" width="17.125" style="0" customWidth="1"/>
    <col min="5" max="5" width="13.875" style="0" customWidth="1"/>
  </cols>
  <sheetData>
    <row r="1" ht="21" customHeight="1"/>
    <row r="2" spans="1:4" ht="22.5">
      <c r="A2" s="70" t="s">
        <v>180</v>
      </c>
      <c r="B2" s="70"/>
      <c r="C2" s="70"/>
      <c r="D2" s="70"/>
    </row>
    <row r="3" spans="1:4" s="9" customFormat="1" ht="15.75" customHeight="1">
      <c r="A3" s="15"/>
      <c r="B3" s="15"/>
      <c r="C3" s="15"/>
      <c r="D3" s="5" t="s">
        <v>10</v>
      </c>
    </row>
    <row r="4" s="9" customFormat="1" ht="15.75" customHeight="1">
      <c r="D4" s="5" t="s">
        <v>76</v>
      </c>
    </row>
    <row r="5" spans="1:4" s="27" customFormat="1" ht="15.75" customHeight="1">
      <c r="A5" s="71" t="s">
        <v>73</v>
      </c>
      <c r="B5" s="71" t="s">
        <v>29</v>
      </c>
      <c r="C5" s="71" t="s">
        <v>37</v>
      </c>
      <c r="D5" s="71" t="s">
        <v>19</v>
      </c>
    </row>
    <row r="6" spans="1:4" s="27" customFormat="1" ht="15.75" customHeight="1">
      <c r="A6" s="71"/>
      <c r="B6" s="71"/>
      <c r="C6" s="71"/>
      <c r="D6" s="71"/>
    </row>
    <row r="7" spans="1:4" s="9" customFormat="1" ht="15.75" customHeight="1">
      <c r="A7" s="3" t="s">
        <v>72</v>
      </c>
      <c r="B7" s="22">
        <v>693.99</v>
      </c>
      <c r="C7" s="28">
        <v>16005</v>
      </c>
      <c r="D7" s="57">
        <f>C7/B7</f>
        <v>23.06229196386115</v>
      </c>
    </row>
    <row r="8" spans="1:4" s="9" customFormat="1" ht="15.75" customHeight="1">
      <c r="A8" s="3" t="s">
        <v>62</v>
      </c>
      <c r="B8" s="22">
        <v>693.99</v>
      </c>
      <c r="C8" s="28">
        <v>16005</v>
      </c>
      <c r="D8" s="57">
        <f>C8/B8</f>
        <v>23.06229196386115</v>
      </c>
    </row>
    <row r="9" spans="1:4" s="9" customFormat="1" ht="15.75" customHeight="1">
      <c r="A9" s="52" t="s">
        <v>63</v>
      </c>
      <c r="B9" s="22">
        <v>693.99</v>
      </c>
      <c r="C9" s="28">
        <v>16005</v>
      </c>
      <c r="D9" s="57">
        <f>C9/B9</f>
        <v>23.06229196386115</v>
      </c>
    </row>
    <row r="10" spans="1:4" s="9" customFormat="1" ht="15.75" customHeight="1">
      <c r="A10" s="38"/>
      <c r="B10" s="28"/>
      <c r="C10" s="28"/>
      <c r="D10" s="28"/>
    </row>
    <row r="11" spans="1:4" s="9" customFormat="1" ht="15.75" customHeight="1">
      <c r="A11" s="6" t="s">
        <v>16</v>
      </c>
      <c r="B11" s="28"/>
      <c r="C11" s="28"/>
      <c r="D11" s="28"/>
    </row>
    <row r="12" spans="1:4" s="9" customFormat="1" ht="15.75" customHeight="1">
      <c r="A12" s="6"/>
      <c r="B12" s="28"/>
      <c r="C12" s="28"/>
      <c r="D12" s="28"/>
    </row>
    <row r="13" spans="1:4" s="9" customFormat="1" ht="15.75" customHeight="1">
      <c r="A13" s="6"/>
      <c r="B13" s="28"/>
      <c r="C13" s="28"/>
      <c r="D13" s="28"/>
    </row>
    <row r="14" spans="1:4" s="9" customFormat="1" ht="15.75" customHeight="1">
      <c r="A14" s="6"/>
      <c r="B14" s="28"/>
      <c r="C14" s="28"/>
      <c r="D14" s="28"/>
    </row>
    <row r="15" spans="1:4" s="9" customFormat="1" ht="15.75" customHeight="1">
      <c r="A15" s="6"/>
      <c r="B15" s="28"/>
      <c r="C15" s="28"/>
      <c r="D15" s="28"/>
    </row>
    <row r="16" spans="1:4" s="9" customFormat="1" ht="15.75" customHeight="1">
      <c r="A16" s="6"/>
      <c r="B16" s="28"/>
      <c r="C16" s="28"/>
      <c r="D16" s="28"/>
    </row>
    <row r="17" spans="1:4" s="9" customFormat="1" ht="15.75" customHeight="1">
      <c r="A17" s="6"/>
      <c r="B17" s="28"/>
      <c r="C17" s="28"/>
      <c r="D17" s="28"/>
    </row>
    <row r="18" spans="1:4" s="9" customFormat="1" ht="15.75" customHeight="1">
      <c r="A18" s="6"/>
      <c r="B18" s="28"/>
      <c r="C18" s="28"/>
      <c r="D18" s="28"/>
    </row>
    <row r="19" spans="1:4" s="9" customFormat="1" ht="15.75" customHeight="1">
      <c r="A19" s="6"/>
      <c r="B19" s="28"/>
      <c r="C19" s="28"/>
      <c r="D19" s="28"/>
    </row>
    <row r="20" spans="1:4" s="9" customFormat="1" ht="15.75" customHeight="1">
      <c r="A20" s="6"/>
      <c r="B20" s="28"/>
      <c r="C20" s="28"/>
      <c r="D20" s="28"/>
    </row>
    <row r="21" spans="1:4" s="9" customFormat="1" ht="15.75" customHeight="1">
      <c r="A21" s="6"/>
      <c r="B21" s="28"/>
      <c r="C21" s="28"/>
      <c r="D21" s="28"/>
    </row>
    <row r="22" spans="1:4" s="9" customFormat="1" ht="15.75" customHeight="1">
      <c r="A22" s="6"/>
      <c r="B22" s="28"/>
      <c r="C22" s="28"/>
      <c r="D22" s="28"/>
    </row>
    <row r="23" spans="1:4" s="9" customFormat="1" ht="15.75" customHeight="1">
      <c r="A23" s="16"/>
      <c r="B23" s="28"/>
      <c r="C23" s="28"/>
      <c r="D23" s="28"/>
    </row>
    <row r="24" spans="1:4" s="9" customFormat="1" ht="15.75" customHeight="1">
      <c r="A24" s="7" t="s">
        <v>17</v>
      </c>
      <c r="B24" s="28"/>
      <c r="C24" s="28"/>
      <c r="D24" s="28"/>
    </row>
    <row r="26" ht="14.25">
      <c r="D26" s="8"/>
    </row>
    <row r="27" ht="14.25">
      <c r="D27" s="8"/>
    </row>
    <row r="28" ht="14.25">
      <c r="C28" s="8"/>
    </row>
  </sheetData>
  <mergeCells count="5">
    <mergeCell ref="A2:D2"/>
    <mergeCell ref="A5:A6"/>
    <mergeCell ref="B5:B6"/>
    <mergeCell ref="D5:D6"/>
    <mergeCell ref="C5:C6"/>
  </mergeCells>
  <printOptions/>
  <pageMargins left="0.23" right="0.17" top="0.3" bottom="0.33" header="0.27" footer="0.37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yushan</dc:creator>
  <cp:keywords/>
  <dc:description/>
  <cp:lastModifiedBy>微软中国</cp:lastModifiedBy>
  <cp:lastPrinted>2016-12-20T06:14:14Z</cp:lastPrinted>
  <dcterms:created xsi:type="dcterms:W3CDTF">2007-11-06T04:13:49Z</dcterms:created>
  <dcterms:modified xsi:type="dcterms:W3CDTF">2016-12-20T07:17:57Z</dcterms:modified>
  <cp:category/>
  <cp:version/>
  <cp:contentType/>
  <cp:contentStatus/>
</cp:coreProperties>
</file>